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13_ncr:1_{BB102C5A-5CC9-4B87-B27B-E5248C3099AB}" xr6:coauthVersionLast="47" xr6:coauthVersionMax="47" xr10:uidLastSave="{00000000-0000-0000-0000-000000000000}"/>
  <bookViews>
    <workbookView xWindow="28680" yWindow="-120" windowWidth="29040" windowHeight="15720" tabRatio="915" xr2:uid="{00000000-000D-0000-FFFF-FFFF00000000}"/>
  </bookViews>
  <sheets>
    <sheet name="Capa" sheetId="11" r:id="rId1"/>
    <sheet name="Portfólio" sheetId="4" r:id="rId2"/>
    <sheet name="Fundo" sheetId="10" r:id="rId3"/>
    <sheet name="Imóvel" sheetId="6" r:id="rId4"/>
    <sheet name="Glossário" sheetId="9" r:id="rId5"/>
  </sheet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8" i="10" l="1"/>
  <c r="U47" i="10"/>
  <c r="W19" i="10"/>
  <c r="W17" i="10"/>
  <c r="W16" i="10"/>
  <c r="W14" i="10"/>
  <c r="W13" i="10"/>
  <c r="W12" i="10"/>
  <c r="U21" i="10"/>
  <c r="CN18" i="6"/>
  <c r="CN15" i="6"/>
  <c r="CN7" i="6"/>
  <c r="CN8" i="6" s="1"/>
  <c r="CM18" i="6"/>
  <c r="CM15" i="6"/>
  <c r="CM19" i="6" l="1"/>
  <c r="CL18" i="6"/>
  <c r="CN19" i="6"/>
  <c r="CN21" i="6" s="1"/>
  <c r="H11" i="10"/>
  <c r="CN23" i="6"/>
  <c r="CN26" i="6" s="1"/>
  <c r="CL15" i="6"/>
  <c r="CM21" i="6"/>
  <c r="CM23" i="6" s="1"/>
  <c r="CM26" i="6" s="1"/>
  <c r="CL19" i="6"/>
  <c r="CL21" i="6"/>
  <c r="CL23" i="6" s="1"/>
  <c r="CL26" i="6" s="1"/>
  <c r="W11" i="10" l="1"/>
  <c r="H15" i="10"/>
  <c r="CK18" i="6"/>
  <c r="CK15" i="6"/>
  <c r="CK19" i="6" s="1"/>
  <c r="CK21" i="6" s="1"/>
  <c r="CK23" i="6" s="1"/>
  <c r="CK26" i="6" s="1"/>
  <c r="CJ18" i="6"/>
  <c r="W15" i="10" l="1"/>
  <c r="W18" i="10"/>
  <c r="CJ15" i="6"/>
  <c r="CJ19" i="6" s="1"/>
  <c r="CJ21" i="6" s="1"/>
  <c r="CJ23" i="6" s="1"/>
  <c r="CJ26" i="6" s="1"/>
  <c r="CI18" i="6"/>
  <c r="CI15" i="6"/>
  <c r="CI19" i="6" s="1"/>
  <c r="CI21" i="6" s="1"/>
  <c r="CI23" i="6" s="1"/>
  <c r="CI26" i="6" s="1"/>
  <c r="CH15" i="6" l="1"/>
  <c r="CH18" i="6"/>
  <c r="CH19" i="6" l="1"/>
  <c r="CH21" i="6" s="1"/>
  <c r="CH23" i="6" s="1"/>
  <c r="CH26" i="6" s="1"/>
  <c r="CG18" i="6"/>
  <c r="CG15" i="6" l="1"/>
  <c r="CG19" i="6" s="1"/>
  <c r="CG21" i="6" s="1"/>
  <c r="CG23" i="6" s="1"/>
  <c r="CG26" i="6" s="1"/>
  <c r="CF15" i="6"/>
  <c r="CF18" i="6"/>
  <c r="CE15" i="6"/>
  <c r="CE18" i="6"/>
  <c r="CD15" i="6"/>
  <c r="CC15" i="6"/>
  <c r="CD18" i="6"/>
  <c r="Z18" i="6"/>
  <c r="AD18" i="6"/>
  <c r="AP18" i="6"/>
  <c r="AT18" i="6"/>
  <c r="BF18" i="6"/>
  <c r="BJ18" i="6"/>
  <c r="BZ18" i="6"/>
  <c r="AE18" i="6"/>
  <c r="BK18" i="6"/>
  <c r="P18" i="6"/>
  <c r="M18" i="6"/>
  <c r="Q18" i="6"/>
  <c r="U18" i="6"/>
  <c r="Y18" i="6"/>
  <c r="AC18" i="6"/>
  <c r="AG18" i="6"/>
  <c r="AK18" i="6"/>
  <c r="AO18" i="6"/>
  <c r="AS18" i="6"/>
  <c r="AW18" i="6"/>
  <c r="BA18" i="6"/>
  <c r="BE18" i="6"/>
  <c r="BI18" i="6"/>
  <c r="BM18" i="6"/>
  <c r="BQ18" i="6"/>
  <c r="BU18" i="6"/>
  <c r="BY18" i="6"/>
  <c r="CC18" i="6"/>
  <c r="L15" i="6"/>
  <c r="P15" i="6"/>
  <c r="T15" i="6"/>
  <c r="X15" i="6"/>
  <c r="AB15" i="6"/>
  <c r="AF15" i="6"/>
  <c r="AJ15" i="6"/>
  <c r="AN15" i="6"/>
  <c r="AR15" i="6"/>
  <c r="AV15" i="6"/>
  <c r="AZ15" i="6"/>
  <c r="BD15" i="6"/>
  <c r="BH15" i="6"/>
  <c r="BL15" i="6"/>
  <c r="BP15" i="6"/>
  <c r="BT15" i="6"/>
  <c r="BX15" i="6"/>
  <c r="CB15" i="6"/>
  <c r="N15" i="6"/>
  <c r="V15" i="6"/>
  <c r="AD15" i="6"/>
  <c r="AL15" i="6"/>
  <c r="AT15" i="6"/>
  <c r="BB15" i="6"/>
  <c r="BJ15" i="6"/>
  <c r="BR15" i="6"/>
  <c r="BZ15" i="6"/>
  <c r="I18" i="6"/>
  <c r="BV18" i="6"/>
  <c r="Q15" i="6"/>
  <c r="Y15" i="6"/>
  <c r="AC15" i="6"/>
  <c r="AG15" i="6"/>
  <c r="AK15" i="6"/>
  <c r="AO15" i="6"/>
  <c r="AS15" i="6"/>
  <c r="AW15" i="6"/>
  <c r="BA15" i="6"/>
  <c r="BE15" i="6"/>
  <c r="BI15" i="6"/>
  <c r="BM15" i="6"/>
  <c r="BQ15" i="6"/>
  <c r="BU15" i="6"/>
  <c r="BY15" i="6"/>
  <c r="J18" i="6"/>
  <c r="N18" i="6"/>
  <c r="R18" i="6"/>
  <c r="V18" i="6"/>
  <c r="AH18" i="6"/>
  <c r="AL18" i="6"/>
  <c r="AX18" i="6"/>
  <c r="BB18" i="6"/>
  <c r="BN18" i="6"/>
  <c r="BR18" i="6"/>
  <c r="M15" i="6"/>
  <c r="U15" i="6"/>
  <c r="R15" i="6"/>
  <c r="AH15" i="6"/>
  <c r="AP15" i="6"/>
  <c r="AX15" i="6"/>
  <c r="BF15" i="6"/>
  <c r="BN15" i="6"/>
  <c r="BV15" i="6"/>
  <c r="K18" i="6"/>
  <c r="O18" i="6"/>
  <c r="S18" i="6"/>
  <c r="W18" i="6"/>
  <c r="AA18" i="6"/>
  <c r="AI18" i="6"/>
  <c r="AM18" i="6"/>
  <c r="AQ18" i="6"/>
  <c r="AU18" i="6"/>
  <c r="AY18" i="6"/>
  <c r="BC18" i="6"/>
  <c r="BG18" i="6"/>
  <c r="BO18" i="6"/>
  <c r="BS18" i="6"/>
  <c r="BW18" i="6"/>
  <c r="CA18" i="6"/>
  <c r="J15" i="6"/>
  <c r="Z15" i="6"/>
  <c r="L18" i="6"/>
  <c r="T18" i="6"/>
  <c r="X18" i="6"/>
  <c r="AB18" i="6"/>
  <c r="AF18" i="6"/>
  <c r="AJ18" i="6"/>
  <c r="AN18" i="6"/>
  <c r="AR18" i="6"/>
  <c r="AV18" i="6"/>
  <c r="AZ18" i="6"/>
  <c r="BD18" i="6"/>
  <c r="BH18" i="6"/>
  <c r="BL18" i="6"/>
  <c r="BP18" i="6"/>
  <c r="BT18" i="6"/>
  <c r="BX18" i="6"/>
  <c r="CB18" i="6"/>
  <c r="K15" i="6"/>
  <c r="O15" i="6"/>
  <c r="S15" i="6"/>
  <c r="W15" i="6"/>
  <c r="AA15" i="6"/>
  <c r="AE15" i="6"/>
  <c r="AI15" i="6"/>
  <c r="AM15" i="6"/>
  <c r="AQ15" i="6"/>
  <c r="AU15" i="6"/>
  <c r="AY15" i="6"/>
  <c r="BC15" i="6"/>
  <c r="BG15" i="6"/>
  <c r="BK15" i="6"/>
  <c r="BO15" i="6"/>
  <c r="BS15" i="6"/>
  <c r="BW15" i="6"/>
  <c r="CA15" i="6"/>
  <c r="V19" i="6" l="1"/>
  <c r="V21" i="6" s="1"/>
  <c r="V23" i="6" s="1"/>
  <c r="V26" i="6" s="1"/>
  <c r="AL19" i="6"/>
  <c r="AL21" i="6" s="1"/>
  <c r="AL23" i="6" s="1"/>
  <c r="AL26" i="6" s="1"/>
  <c r="AB19" i="6"/>
  <c r="AB21" i="6" s="1"/>
  <c r="AB23" i="6" s="1"/>
  <c r="AB26" i="6" s="1"/>
  <c r="AJ19" i="6"/>
  <c r="AJ21" i="6" s="1"/>
  <c r="AJ23" i="6" s="1"/>
  <c r="AJ26" i="6" s="1"/>
  <c r="BX19" i="6"/>
  <c r="BX21" i="6" s="1"/>
  <c r="BX23" i="6" s="1"/>
  <c r="BX26" i="6" s="1"/>
  <c r="CB19" i="6"/>
  <c r="CB21" i="6" s="1"/>
  <c r="CB23" i="6" s="1"/>
  <c r="CB26" i="6" s="1"/>
  <c r="AR19" i="6"/>
  <c r="AR21" i="6" s="1"/>
  <c r="AR23" i="6" s="1"/>
  <c r="AR26" i="6" s="1"/>
  <c r="T19" i="6"/>
  <c r="T21" i="6" s="1"/>
  <c r="T23" i="6" s="1"/>
  <c r="T26" i="6" s="1"/>
  <c r="BH19" i="6"/>
  <c r="BH21" i="6" s="1"/>
  <c r="BH23" i="6" s="1"/>
  <c r="BH26" i="6" s="1"/>
  <c r="BP19" i="6"/>
  <c r="BP21" i="6" s="1"/>
  <c r="BP23" i="6" s="1"/>
  <c r="BP26" i="6" s="1"/>
  <c r="AV19" i="6"/>
  <c r="AV21" i="6" s="1"/>
  <c r="AV23" i="6" s="1"/>
  <c r="AV26" i="6" s="1"/>
  <c r="BR19" i="6"/>
  <c r="BR21" i="6" s="1"/>
  <c r="BR23" i="6" s="1"/>
  <c r="BR26" i="6" s="1"/>
  <c r="AZ19" i="6"/>
  <c r="AZ21" i="6" s="1"/>
  <c r="AZ23" i="6" s="1"/>
  <c r="AZ26" i="6" s="1"/>
  <c r="BB19" i="6"/>
  <c r="BB21" i="6" s="1"/>
  <c r="BB23" i="6" s="1"/>
  <c r="BB26" i="6" s="1"/>
  <c r="BF19" i="6"/>
  <c r="BF21" i="6" s="1"/>
  <c r="BF23" i="6" s="1"/>
  <c r="BF26" i="6" s="1"/>
  <c r="CF19" i="6"/>
  <c r="CF21" i="6" s="1"/>
  <c r="CF23" i="6" s="1"/>
  <c r="CF26" i="6" s="1"/>
  <c r="AY19" i="6"/>
  <c r="AY21" i="6" s="1"/>
  <c r="AY23" i="6" s="1"/>
  <c r="AY26" i="6" s="1"/>
  <c r="AI19" i="6"/>
  <c r="AI21" i="6" s="1"/>
  <c r="AI23" i="6" s="1"/>
  <c r="AI26" i="6" s="1"/>
  <c r="CD19" i="6"/>
  <c r="CD21" i="6" s="1"/>
  <c r="CD23" i="6" s="1"/>
  <c r="CD26" i="6" s="1"/>
  <c r="U19" i="6"/>
  <c r="U21" i="6" s="1"/>
  <c r="U23" i="6" s="1"/>
  <c r="U26" i="6" s="1"/>
  <c r="L19" i="6"/>
  <c r="L21" i="6" s="1"/>
  <c r="L23" i="6" s="1"/>
  <c r="L26" i="6" s="1"/>
  <c r="BM19" i="6"/>
  <c r="BM21" i="6" s="1"/>
  <c r="BM23" i="6" s="1"/>
  <c r="BM26" i="6" s="1"/>
  <c r="AW19" i="6"/>
  <c r="AW21" i="6" s="1"/>
  <c r="AW23" i="6" s="1"/>
  <c r="AW26" i="6" s="1"/>
  <c r="AG19" i="6"/>
  <c r="AG21" i="6" s="1"/>
  <c r="AG23" i="6" s="1"/>
  <c r="AG26" i="6" s="1"/>
  <c r="CE19" i="6"/>
  <c r="CE21" i="6" s="1"/>
  <c r="CE23" i="6" s="1"/>
  <c r="CE26" i="6" s="1"/>
  <c r="CC19" i="6"/>
  <c r="CC21" i="6" s="1"/>
  <c r="CC23" i="6" s="1"/>
  <c r="CC26" i="6" s="1"/>
  <c r="BE19" i="6"/>
  <c r="BE21" i="6" s="1"/>
  <c r="BE23" i="6" s="1"/>
  <c r="BE26" i="6" s="1"/>
  <c r="AO19" i="6"/>
  <c r="AO21" i="6" s="1"/>
  <c r="AO23" i="6" s="1"/>
  <c r="AO26" i="6" s="1"/>
  <c r="BO19" i="6"/>
  <c r="BO21" i="6" s="1"/>
  <c r="BO23" i="6" s="1"/>
  <c r="BO26" i="6" s="1"/>
  <c r="BK19" i="6"/>
  <c r="BK21" i="6" s="1"/>
  <c r="BK23" i="6" s="1"/>
  <c r="BK26" i="6" s="1"/>
  <c r="N19" i="6"/>
  <c r="N21" i="6" s="1"/>
  <c r="N23" i="6" s="1"/>
  <c r="N26" i="6" s="1"/>
  <c r="BQ19" i="6"/>
  <c r="BQ21" i="6" s="1"/>
  <c r="BA19" i="6"/>
  <c r="BA21" i="6" s="1"/>
  <c r="BA23" i="6" s="1"/>
  <c r="BA26" i="6" s="1"/>
  <c r="AK19" i="6"/>
  <c r="AK21" i="6" s="1"/>
  <c r="AK23" i="6" s="1"/>
  <c r="AK26" i="6" s="1"/>
  <c r="P19" i="6"/>
  <c r="P21" i="6" s="1"/>
  <c r="P23" i="6" s="1"/>
  <c r="P26" i="6" s="1"/>
  <c r="AT19" i="6"/>
  <c r="AT21" i="6" s="1"/>
  <c r="AT23" i="6" s="1"/>
  <c r="AT26" i="6" s="1"/>
  <c r="AA19" i="6"/>
  <c r="AA21" i="6" s="1"/>
  <c r="AA23" i="6" s="1"/>
  <c r="AA26" i="6" s="1"/>
  <c r="K19" i="6"/>
  <c r="K21" i="6" s="1"/>
  <c r="K23" i="6" s="1"/>
  <c r="K26" i="6" s="1"/>
  <c r="Z19" i="6"/>
  <c r="Z21" i="6" s="1"/>
  <c r="Z23" i="6" s="1"/>
  <c r="Z26" i="6" s="1"/>
  <c r="AD19" i="6"/>
  <c r="AD21" i="6" s="1"/>
  <c r="AD23" i="6" s="1"/>
  <c r="AD26" i="6" s="1"/>
  <c r="BJ19" i="6"/>
  <c r="BJ21" i="6" s="1"/>
  <c r="BJ23" i="6" s="1"/>
  <c r="BJ26" i="6" s="1"/>
  <c r="AU19" i="6"/>
  <c r="AU21" i="6" s="1"/>
  <c r="AU23" i="6" s="1"/>
  <c r="AU26" i="6" s="1"/>
  <c r="Q19" i="6"/>
  <c r="Q21" i="6" s="1"/>
  <c r="Q23" i="6" s="1"/>
  <c r="Q26" i="6" s="1"/>
  <c r="AE19" i="6"/>
  <c r="AE21" i="6" s="1"/>
  <c r="AE23" i="6" s="1"/>
  <c r="AE26" i="6" s="1"/>
  <c r="J19" i="6"/>
  <c r="J21" i="6" s="1"/>
  <c r="J23" i="6" s="1"/>
  <c r="J26" i="6" s="1"/>
  <c r="BY19" i="6"/>
  <c r="BY21" i="6" s="1"/>
  <c r="BY23" i="6" s="1"/>
  <c r="BY26" i="6" s="1"/>
  <c r="BI19" i="6"/>
  <c r="BI21" i="6" s="1"/>
  <c r="BI23" i="6" s="1"/>
  <c r="BI26" i="6" s="1"/>
  <c r="AS19" i="6"/>
  <c r="AS21" i="6" s="1"/>
  <c r="AS23" i="6" s="1"/>
  <c r="AS26" i="6" s="1"/>
  <c r="AC19" i="6"/>
  <c r="AC21" i="6" s="1"/>
  <c r="AC23" i="6" s="1"/>
  <c r="AC26" i="6" s="1"/>
  <c r="BV19" i="6"/>
  <c r="BV21" i="6" s="1"/>
  <c r="BV23" i="6" s="1"/>
  <c r="BV26" i="6" s="1"/>
  <c r="AP19" i="6"/>
  <c r="AP21" i="6" s="1"/>
  <c r="AP23" i="6" s="1"/>
  <c r="AP26" i="6" s="1"/>
  <c r="M19" i="6"/>
  <c r="M21" i="6" s="1"/>
  <c r="M23" i="6" s="1"/>
  <c r="M26" i="6" s="1"/>
  <c r="AQ19" i="6"/>
  <c r="AQ21" i="6" s="1"/>
  <c r="AQ23" i="6" s="1"/>
  <c r="AQ26" i="6" s="1"/>
  <c r="BS19" i="6"/>
  <c r="BS21" i="6" s="1"/>
  <c r="BS23" i="6" s="1"/>
  <c r="BS26" i="6" s="1"/>
  <c r="BL19" i="6"/>
  <c r="BL21" i="6" s="1"/>
  <c r="BL23" i="6" s="1"/>
  <c r="BL26" i="6" s="1"/>
  <c r="AF19" i="6"/>
  <c r="AF21" i="6" s="1"/>
  <c r="AF23" i="6" s="1"/>
  <c r="AF26" i="6" s="1"/>
  <c r="S19" i="6"/>
  <c r="S21" i="6" s="1"/>
  <c r="S23" i="6" s="1"/>
  <c r="S26" i="6" s="1"/>
  <c r="BN19" i="6"/>
  <c r="BN21" i="6" s="1"/>
  <c r="BN23" i="6" s="1"/>
  <c r="BN26" i="6" s="1"/>
  <c r="AH19" i="6"/>
  <c r="AH21" i="6" s="1"/>
  <c r="AH23" i="6" s="1"/>
  <c r="AH26" i="6" s="1"/>
  <c r="AX19" i="6"/>
  <c r="AX21" i="6" s="1"/>
  <c r="AX23" i="6" s="1"/>
  <c r="AX26" i="6" s="1"/>
  <c r="R19" i="6"/>
  <c r="R21" i="6" s="1"/>
  <c r="R23" i="6" s="1"/>
  <c r="R26" i="6" s="1"/>
  <c r="BU19" i="6"/>
  <c r="BU21" i="6" s="1"/>
  <c r="BU23" i="6" s="1"/>
  <c r="BU26" i="6" s="1"/>
  <c r="Y19" i="6"/>
  <c r="Y21" i="6" s="1"/>
  <c r="Y23" i="6" s="1"/>
  <c r="Y26" i="6" s="1"/>
  <c r="CA19" i="6"/>
  <c r="CA21" i="6" s="1"/>
  <c r="CA23" i="6" s="1"/>
  <c r="CA26" i="6" s="1"/>
  <c r="O19" i="6"/>
  <c r="O21" i="6" s="1"/>
  <c r="O23" i="6" s="1"/>
  <c r="O26" i="6" s="1"/>
  <c r="BT19" i="6"/>
  <c r="BT21" i="6" s="1"/>
  <c r="BT23" i="6" s="1"/>
  <c r="BT26" i="6" s="1"/>
  <c r="BD19" i="6"/>
  <c r="BD21" i="6" s="1"/>
  <c r="BD23" i="6" s="1"/>
  <c r="BD26" i="6" s="1"/>
  <c r="AN19" i="6"/>
  <c r="AN21" i="6" s="1"/>
  <c r="AN23" i="6" s="1"/>
  <c r="AN26" i="6" s="1"/>
  <c r="X19" i="6"/>
  <c r="X21" i="6" s="1"/>
  <c r="X23" i="6" s="1"/>
  <c r="X26" i="6" s="1"/>
  <c r="BZ19" i="6"/>
  <c r="BZ21" i="6" s="1"/>
  <c r="BZ23" i="6" s="1"/>
  <c r="BZ26" i="6" s="1"/>
  <c r="BW19" i="6"/>
  <c r="BW21" i="6" s="1"/>
  <c r="BW23" i="6" s="1"/>
  <c r="BW26" i="6" s="1"/>
  <c r="BG19" i="6"/>
  <c r="BG21" i="6" s="1"/>
  <c r="BG23" i="6" s="1"/>
  <c r="BG26" i="6" s="1"/>
  <c r="BC19" i="6"/>
  <c r="BC21" i="6" s="1"/>
  <c r="BC23" i="6" s="1"/>
  <c r="BC26" i="6" s="1"/>
  <c r="AM19" i="6"/>
  <c r="AM21" i="6" s="1"/>
  <c r="AM23" i="6" s="1"/>
  <c r="AM26" i="6" s="1"/>
  <c r="W19" i="6"/>
  <c r="W21" i="6" s="1"/>
  <c r="W23" i="6" s="1"/>
  <c r="W26" i="6" s="1"/>
  <c r="BQ23" i="6" l="1"/>
  <c r="BQ26" i="6" l="1"/>
  <c r="H21" i="10"/>
  <c r="I21" i="10" l="1"/>
  <c r="U33" i="10" l="1"/>
  <c r="U31" i="10"/>
  <c r="U30" i="10"/>
  <c r="U28" i="10"/>
  <c r="U27" i="10"/>
  <c r="U26" i="10"/>
  <c r="J21" i="10"/>
  <c r="J39" i="10"/>
  <c r="J43" i="10" s="1"/>
  <c r="J46" i="10" s="1"/>
  <c r="N39" i="10"/>
  <c r="N43" i="10" s="1"/>
  <c r="N46" i="10" s="1"/>
  <c r="R39" i="10"/>
  <c r="R43" i="10" s="1"/>
  <c r="R46" i="10" s="1"/>
  <c r="K39" i="10"/>
  <c r="K43" i="10" s="1"/>
  <c r="K46" i="10" s="1"/>
  <c r="O39" i="10"/>
  <c r="O43" i="10" s="1"/>
  <c r="O46" i="10" s="1"/>
  <c r="S39" i="10"/>
  <c r="S43" i="10" s="1"/>
  <c r="S46" i="10" s="1"/>
  <c r="M39" i="10"/>
  <c r="M43" i="10" s="1"/>
  <c r="M46" i="10" s="1"/>
  <c r="I39" i="10"/>
  <c r="I43" i="10" s="1"/>
  <c r="I46" i="10" s="1"/>
  <c r="Q39" i="10"/>
  <c r="Q43" i="10" s="1"/>
  <c r="Q46" i="10" s="1"/>
  <c r="L39" i="10"/>
  <c r="L43" i="10" s="1"/>
  <c r="L46" i="10" s="1"/>
  <c r="P39" i="10"/>
  <c r="P43" i="10" s="1"/>
  <c r="P46" i="10" s="1"/>
  <c r="H25" i="10"/>
  <c r="U25" i="10" l="1"/>
  <c r="K21" i="10"/>
  <c r="I25" i="10"/>
  <c r="H29" i="10"/>
  <c r="I29" i="10" l="1"/>
  <c r="H32" i="10"/>
  <c r="U29" i="10"/>
  <c r="J25" i="10"/>
  <c r="L21" i="10"/>
  <c r="I32" i="10"/>
  <c r="U32" i="10" l="1"/>
  <c r="J29" i="10"/>
  <c r="K25" i="10"/>
  <c r="M21" i="10"/>
  <c r="W47" i="10"/>
  <c r="J32" i="10" l="1"/>
  <c r="L25" i="10"/>
  <c r="N21" i="10"/>
  <c r="K29" i="10"/>
  <c r="K32" i="10" l="1"/>
  <c r="O21" i="10"/>
  <c r="L29" i="10"/>
  <c r="M25" i="10"/>
  <c r="U68" i="10"/>
  <c r="M29" i="10" l="1"/>
  <c r="M32" i="10" s="1"/>
  <c r="P21" i="10"/>
  <c r="L32" i="10"/>
  <c r="N25" i="10"/>
  <c r="I15" i="6"/>
  <c r="I19" i="6" s="1"/>
  <c r="I21" i="6" s="1"/>
  <c r="I23" i="6" s="1"/>
  <c r="N29" i="10" l="1"/>
  <c r="O25" i="10"/>
  <c r="Q21" i="10"/>
  <c r="N32" i="10"/>
  <c r="I26" i="6"/>
  <c r="O29" i="10" l="1"/>
  <c r="R21" i="10"/>
  <c r="P25" i="10"/>
  <c r="E10" i="4"/>
  <c r="O32" i="10" l="1"/>
  <c r="Q25" i="10"/>
  <c r="S21" i="10"/>
  <c r="H7" i="10" s="1"/>
  <c r="P29" i="10"/>
  <c r="Q29" i="10" l="1"/>
  <c r="P32" i="10"/>
  <c r="U7" i="10"/>
  <c r="U35" i="10"/>
  <c r="W26" i="10"/>
  <c r="W27" i="10"/>
  <c r="W31" i="10"/>
  <c r="W28" i="10"/>
  <c r="W30" i="10"/>
  <c r="W33" i="10"/>
  <c r="Q32" i="10"/>
  <c r="R25" i="10"/>
  <c r="R29" i="10" l="1"/>
  <c r="U19" i="10"/>
  <c r="S25" i="10"/>
  <c r="W25" i="10" s="1"/>
  <c r="U12" i="10"/>
  <c r="U13" i="10"/>
  <c r="U17" i="10"/>
  <c r="U14" i="10"/>
  <c r="U16" i="10"/>
  <c r="R32" i="10"/>
  <c r="U11" i="10" l="1"/>
  <c r="S29" i="10"/>
  <c r="W29" i="10" s="1"/>
  <c r="U15" i="10" l="1"/>
  <c r="S32" i="10"/>
  <c r="W32" i="10" s="1"/>
  <c r="U18" i="10" l="1"/>
  <c r="J7" i="6"/>
  <c r="I8" i="6"/>
  <c r="K7" i="6" l="1"/>
  <c r="L7" i="6" s="1"/>
  <c r="J8" i="6"/>
  <c r="K8" i="6" l="1"/>
  <c r="M7" i="6"/>
  <c r="L8" i="6"/>
  <c r="N7" i="6" l="1"/>
  <c r="M8" i="6"/>
  <c r="O7" i="6" l="1"/>
  <c r="N8" i="6"/>
  <c r="O8" i="6" l="1"/>
  <c r="P7" i="6"/>
  <c r="Q7" i="6" l="1"/>
  <c r="P8" i="6"/>
  <c r="R7" i="6" l="1"/>
  <c r="Q8" i="6"/>
  <c r="S7" i="6" l="1"/>
  <c r="R8" i="6"/>
  <c r="U69" i="10" l="1"/>
  <c r="U72" i="10"/>
  <c r="U67" i="10"/>
  <c r="U71" i="10"/>
  <c r="U73" i="10"/>
  <c r="I62" i="10"/>
  <c r="T7" i="6"/>
  <c r="S8" i="6"/>
  <c r="J62" i="10" l="1"/>
  <c r="H66" i="10"/>
  <c r="U66" i="10" s="1"/>
  <c r="U7" i="6"/>
  <c r="T8" i="6"/>
  <c r="I66" i="10" l="1"/>
  <c r="I70" i="10" s="1"/>
  <c r="K62" i="10"/>
  <c r="H70" i="10"/>
  <c r="U70" i="10" s="1"/>
  <c r="V7" i="6"/>
  <c r="U8" i="6"/>
  <c r="J66" i="10" l="1"/>
  <c r="L62" i="10"/>
  <c r="W7" i="6"/>
  <c r="V8" i="6"/>
  <c r="J70" i="10" l="1"/>
  <c r="M62" i="10"/>
  <c r="K66" i="10"/>
  <c r="K70" i="10" s="1"/>
  <c r="X7" i="6"/>
  <c r="W8" i="6"/>
  <c r="L66" i="10" l="1"/>
  <c r="L70" i="10" s="1"/>
  <c r="N62" i="10"/>
  <c r="Y7" i="6"/>
  <c r="X8" i="6"/>
  <c r="M66" i="10" l="1"/>
  <c r="M70" i="10" s="1"/>
  <c r="O62" i="10"/>
  <c r="Z7" i="6"/>
  <c r="Y8" i="6"/>
  <c r="N66" i="10" l="1"/>
  <c r="P62" i="10"/>
  <c r="AA7" i="6"/>
  <c r="Z8" i="6"/>
  <c r="N70" i="10" l="1"/>
  <c r="Q62" i="10"/>
  <c r="O66" i="10"/>
  <c r="O70" i="10" s="1"/>
  <c r="AB7" i="6"/>
  <c r="AA8" i="6"/>
  <c r="R62" i="10" l="1"/>
  <c r="S62" i="10" s="1"/>
  <c r="P66" i="10"/>
  <c r="AC7" i="6"/>
  <c r="AB8" i="6"/>
  <c r="H49" i="10" l="1"/>
  <c r="I49" i="10"/>
  <c r="U58" i="10"/>
  <c r="U59" i="10"/>
  <c r="U56" i="10"/>
  <c r="U54" i="10"/>
  <c r="U55" i="10"/>
  <c r="Q66" i="10"/>
  <c r="Q70" i="10" s="1"/>
  <c r="P70" i="10"/>
  <c r="AD7" i="6"/>
  <c r="AC8" i="6"/>
  <c r="W73" i="10" l="1"/>
  <c r="H53" i="10"/>
  <c r="J49" i="10"/>
  <c r="I53" i="10"/>
  <c r="W68" i="10"/>
  <c r="S66" i="10"/>
  <c r="W71" i="10"/>
  <c r="W72" i="10"/>
  <c r="W69" i="10"/>
  <c r="R66" i="10"/>
  <c r="W67" i="10"/>
  <c r="AE7" i="6"/>
  <c r="AD8" i="6"/>
  <c r="H57" i="10" l="1"/>
  <c r="U53" i="10"/>
  <c r="I57" i="10"/>
  <c r="I60" i="10" s="1"/>
  <c r="K49" i="10"/>
  <c r="S70" i="10"/>
  <c r="W66" i="10"/>
  <c r="R70" i="10"/>
  <c r="AF7" i="6"/>
  <c r="AE8" i="6"/>
  <c r="U57" i="10" l="1"/>
  <c r="H60" i="10"/>
  <c r="U60" i="10" s="1"/>
  <c r="J53" i="10"/>
  <c r="J57" i="10" s="1"/>
  <c r="J60" i="10" s="1"/>
  <c r="L49" i="10"/>
  <c r="W70" i="10"/>
  <c r="AF8" i="6"/>
  <c r="AG7" i="6"/>
  <c r="K53" i="10" l="1"/>
  <c r="K57" i="10" s="1"/>
  <c r="K60" i="10" s="1"/>
  <c r="M49" i="10"/>
  <c r="AG8" i="6"/>
  <c r="AH7" i="6"/>
  <c r="L53" i="10" l="1"/>
  <c r="L57" i="10" s="1"/>
  <c r="L60" i="10" s="1"/>
  <c r="N49" i="10"/>
  <c r="AH8" i="6"/>
  <c r="AI7" i="6"/>
  <c r="M53" i="10" l="1"/>
  <c r="M57" i="10" s="1"/>
  <c r="M60" i="10" s="1"/>
  <c r="O49" i="10"/>
  <c r="AI8" i="6"/>
  <c r="AJ7" i="6"/>
  <c r="N53" i="10" l="1"/>
  <c r="N57" i="10" s="1"/>
  <c r="N60" i="10" s="1"/>
  <c r="P49" i="10"/>
  <c r="AJ8" i="6"/>
  <c r="AK7" i="6"/>
  <c r="O53" i="10" l="1"/>
  <c r="O57" i="10" s="1"/>
  <c r="O60" i="10" s="1"/>
  <c r="Q49" i="10"/>
  <c r="AK8" i="6"/>
  <c r="AL7" i="6"/>
  <c r="P53" i="10" l="1"/>
  <c r="P57" i="10" s="1"/>
  <c r="P60" i="10" s="1"/>
  <c r="R49" i="10"/>
  <c r="AL8" i="6"/>
  <c r="AM7" i="6"/>
  <c r="Q53" i="10" l="1"/>
  <c r="Q57" i="10" s="1"/>
  <c r="Q60" i="10" s="1"/>
  <c r="S49" i="10"/>
  <c r="H35" i="10" s="1"/>
  <c r="AM8" i="6"/>
  <c r="AN7" i="6"/>
  <c r="U40" i="10" l="1"/>
  <c r="U41" i="10"/>
  <c r="U42" i="10"/>
  <c r="U44" i="10"/>
  <c r="U45" i="10"/>
  <c r="R53" i="10"/>
  <c r="R57" i="10" s="1"/>
  <c r="R60" i="10" s="1"/>
  <c r="AN8" i="6"/>
  <c r="AO7" i="6"/>
  <c r="S53" i="10" l="1"/>
  <c r="S57" i="10" s="1"/>
  <c r="S60" i="10" s="1"/>
  <c r="AO8" i="6"/>
  <c r="AP7" i="6"/>
  <c r="H39" i="10" l="1"/>
  <c r="U39" i="10" s="1"/>
  <c r="W55" i="10"/>
  <c r="W59" i="10"/>
  <c r="W58" i="10"/>
  <c r="W56" i="10"/>
  <c r="W54" i="10"/>
  <c r="AP8" i="6"/>
  <c r="AQ7" i="6"/>
  <c r="AR7" i="6" s="1"/>
  <c r="AS7" i="6" s="1"/>
  <c r="AT7" i="6" s="1"/>
  <c r="AU7" i="6" s="1"/>
  <c r="AV7" i="6" s="1"/>
  <c r="AW7" i="6" s="1"/>
  <c r="AX7" i="6" s="1"/>
  <c r="AY7" i="6" s="1"/>
  <c r="AZ7" i="6" s="1"/>
  <c r="BA7" i="6" s="1"/>
  <c r="H43" i="10" l="1"/>
  <c r="W53" i="10"/>
  <c r="BB7" i="6"/>
  <c r="BA8" i="6"/>
  <c r="AZ8" i="6"/>
  <c r="AY8" i="6"/>
  <c r="AX8" i="6"/>
  <c r="AW8" i="6"/>
  <c r="AV8" i="6"/>
  <c r="AU8" i="6"/>
  <c r="AT8" i="6"/>
  <c r="AS8" i="6"/>
  <c r="AR8" i="6"/>
  <c r="AQ8" i="6"/>
  <c r="H46" i="10" l="1"/>
  <c r="U46" i="10" s="1"/>
  <c r="U43" i="10"/>
  <c r="W57" i="10"/>
  <c r="BB8" i="6"/>
  <c r="BC7" i="6"/>
  <c r="W60" i="10" l="1"/>
  <c r="BD7" i="6"/>
  <c r="BC8" i="6"/>
  <c r="BD8" i="6" l="1"/>
  <c r="BE7" i="6"/>
  <c r="BF7" i="6" l="1"/>
  <c r="BG7" i="6" s="1"/>
  <c r="BH7" i="6" s="1"/>
  <c r="BI7" i="6" s="1"/>
  <c r="BJ7" i="6" s="1"/>
  <c r="BK7" i="6" s="1"/>
  <c r="BL7" i="6" s="1"/>
  <c r="BM7" i="6" s="1"/>
  <c r="BE8" i="6"/>
  <c r="BN7" i="6" l="1"/>
  <c r="BO7" i="6" s="1"/>
  <c r="BP7" i="6" s="1"/>
  <c r="BQ7" i="6" s="1"/>
  <c r="BR7" i="6" s="1"/>
  <c r="BM8" i="6"/>
  <c r="BL8" i="6"/>
  <c r="BK8" i="6"/>
  <c r="BJ8" i="6"/>
  <c r="BI8" i="6"/>
  <c r="BH8" i="6"/>
  <c r="BG8" i="6"/>
  <c r="BF8" i="6"/>
  <c r="BR8" i="6" l="1"/>
  <c r="BS7" i="6"/>
  <c r="BQ8" i="6"/>
  <c r="BP8" i="6"/>
  <c r="BO8" i="6"/>
  <c r="BN8" i="6"/>
  <c r="BT7" i="6" l="1"/>
  <c r="BU7" i="6" s="1"/>
  <c r="BS8" i="6"/>
  <c r="W42" i="10" l="1"/>
  <c r="W44" i="10"/>
  <c r="W45" i="10"/>
  <c r="W41" i="10"/>
  <c r="U62" i="10"/>
  <c r="U49" i="10"/>
  <c r="BU8" i="6"/>
  <c r="BV7" i="6"/>
  <c r="BT8" i="6"/>
  <c r="W40" i="10" l="1"/>
  <c r="BW7" i="6"/>
  <c r="BV8" i="6"/>
  <c r="W39" i="10" l="1"/>
  <c r="BX7" i="6"/>
  <c r="BY7" i="6" s="1"/>
  <c r="BW8" i="6"/>
  <c r="W43" i="10" l="1"/>
  <c r="BY8" i="6"/>
  <c r="BZ7" i="6"/>
  <c r="CA7" i="6" s="1"/>
  <c r="BX8" i="6"/>
  <c r="CA8" i="6" l="1"/>
  <c r="CB7" i="6"/>
  <c r="W46" i="10"/>
  <c r="BZ8" i="6"/>
  <c r="CB8" i="6" l="1"/>
  <c r="CC7" i="6"/>
  <c r="CD7" i="6" s="1"/>
  <c r="CD8" i="6" l="1"/>
  <c r="CE7" i="6"/>
  <c r="CC8" i="6"/>
  <c r="CE8" i="6" l="1"/>
  <c r="CF7" i="6"/>
  <c r="CG7" i="6" l="1"/>
  <c r="CF8" i="6"/>
  <c r="CG8" i="6" l="1"/>
  <c r="CH7" i="6"/>
  <c r="CI7" i="6" s="1"/>
  <c r="CI8" i="6" l="1"/>
  <c r="CJ7" i="6"/>
  <c r="CH8" i="6"/>
  <c r="CK7" i="6" l="1"/>
  <c r="CL7" i="6" s="1"/>
  <c r="CM7" i="6" s="1"/>
  <c r="CM8" i="6" s="1"/>
  <c r="CJ8" i="6"/>
  <c r="CR25" i="6" l="1"/>
  <c r="CL8" i="6"/>
  <c r="CR22" i="6"/>
  <c r="CR15" i="6"/>
  <c r="CR17" i="6"/>
  <c r="CR11" i="6"/>
  <c r="CR14" i="6"/>
  <c r="CR21" i="6"/>
  <c r="CR20" i="6"/>
  <c r="CR16" i="6"/>
  <c r="CR26" i="6"/>
  <c r="CR13" i="6"/>
  <c r="CR23" i="6"/>
  <c r="CR12" i="6"/>
  <c r="CR24" i="6"/>
  <c r="CK8" i="6"/>
  <c r="CR18" i="6"/>
  <c r="CR7" i="6"/>
  <c r="CR19" i="6"/>
  <c r="CP14" i="6" l="1"/>
  <c r="CP11" i="6"/>
  <c r="CP21" i="6"/>
  <c r="CP17" i="6"/>
  <c r="CP24" i="6"/>
  <c r="CP12" i="6"/>
  <c r="CP23" i="6"/>
  <c r="CP19" i="6"/>
  <c r="CP22" i="6"/>
  <c r="CP26" i="6"/>
  <c r="CP18" i="6"/>
  <c r="CP16" i="6"/>
  <c r="CP15" i="6"/>
  <c r="CP25" i="6"/>
  <c r="CP13" i="6"/>
  <c r="CP20" i="6"/>
</calcChain>
</file>

<file path=xl/sharedStrings.xml><?xml version="1.0" encoding="utf-8"?>
<sst xmlns="http://schemas.openxmlformats.org/spreadsheetml/2006/main" count="110" uniqueCount="73">
  <si>
    <t>OBJETIVO DO FUNDO</t>
  </si>
  <si>
    <t>INFORMAÇÕES GERAIS</t>
  </si>
  <si>
    <t>Início das atividades:</t>
  </si>
  <si>
    <t>Despesas totais</t>
  </si>
  <si>
    <t>Benfeitorias</t>
  </si>
  <si>
    <t>Cidade</t>
  </si>
  <si>
    <t>Esta planilha foi elaborada pela Hedge Investments Real Estate Gestão de Recursos Ltda. (“Hedge”) com base em informações pertencentes à Hedge e outras informações disponíveis ao público. A Hedge não faz qualquer representação ou garantia, expressa ou implícita, quanto à exatidão, plenitude e confiabilidade das informações, estimativas ou projeções quanto a eventos que possam ocorrer no futuro (incluindo projeções de receita, despesa, lucro líquido e desempenho) contidas nesta planilha. Caso qualquer estimativa ou projeção seja apresentada, não há garantia de que quaisquer dessas serão alcançadas. Os resultados reais podem variar das projeções e tais variações podem ser significativas. Nada aqui contido é, ou deve ser entendido como, uma promessa ou representação do passado ou do futuro. A Hedge se exonera, expressamente, de toda e qualquer responsabilidade relacionada ou resultante da utilização desta planilha. Esta planilha foi preparada exclusivamente para fins informativos e não deve ser interpretada como uma solicitação ou uma oferta de compra ou venda de quaisquer valores mobiliários ou instrumentos financeiros relacionados. A Hedge não interpreta o conteúdo desta planilha como consultoria jurídica, contábil, fiscal ou de investimento ou como uma recomendação. Esta planilha não pretende ser exaustiva ou conter todas as informações que a Hedge possa exigir. Nenhum investimento, desinvestimento ou outras ações ou decisões financeiras devem se basear apenas nas informações contidas nesta planilha. Este material não pode ser copiado, reproduzido, distribuído ou transmitido a outras partes, a qualquer tempo, sem o consentimento prévio e por escrito da Hedge.</t>
  </si>
  <si>
    <t>Hedge Investments Distribuidora de Títulos e Valores Mobiliários Ltda.</t>
  </si>
  <si>
    <t>Adminstradora:</t>
  </si>
  <si>
    <t>Gestora:</t>
  </si>
  <si>
    <t>Hedge Investments Real Estate Gestão de Recursos ltda.</t>
  </si>
  <si>
    <t>Taxa de Adminstração:</t>
  </si>
  <si>
    <t>Taxa de Performance:</t>
  </si>
  <si>
    <t>Não há</t>
  </si>
  <si>
    <t>Tipo Anbima:</t>
  </si>
  <si>
    <t>Prazo:</t>
  </si>
  <si>
    <t>Indeterminado</t>
  </si>
  <si>
    <t>Público alvo:</t>
  </si>
  <si>
    <t>Investidores em geral</t>
  </si>
  <si>
    <t>ABL Própria</t>
  </si>
  <si>
    <t>Glossário</t>
  </si>
  <si>
    <t>Outras receitas</t>
  </si>
  <si>
    <t>Receitas totais</t>
  </si>
  <si>
    <t>Encargos de lojas vagas e contratuais</t>
  </si>
  <si>
    <t>Outras despesas</t>
  </si>
  <si>
    <t>Resultado estacionamento</t>
  </si>
  <si>
    <t>Administrador</t>
  </si>
  <si>
    <t>Portfólio</t>
  </si>
  <si>
    <t>Inauguração</t>
  </si>
  <si>
    <t>Fluxo de caixa total</t>
  </si>
  <si>
    <t>Fluxo de Veículos</t>
  </si>
  <si>
    <t>Valores ponderados pela participação do Fundo</t>
  </si>
  <si>
    <t>Receita Imobiliária</t>
  </si>
  <si>
    <t>Imóveis</t>
  </si>
  <si>
    <t>Receita Financeira</t>
  </si>
  <si>
    <t>Despesas do Fundo</t>
  </si>
  <si>
    <t>Resultado Final</t>
  </si>
  <si>
    <t>Resultado / Cota</t>
  </si>
  <si>
    <t>Rendimento / Cota</t>
  </si>
  <si>
    <t/>
  </si>
  <si>
    <t>Participação</t>
  </si>
  <si>
    <t>Indicadores Operacionais (100%)</t>
  </si>
  <si>
    <t>Hedge Floripa Shopping Fundo de Investimento Imobiliário - FLRP11</t>
  </si>
  <si>
    <t>Setembro de 2009</t>
  </si>
  <si>
    <t>Floripa Shopping</t>
  </si>
  <si>
    <t>Florianópolis - SC</t>
  </si>
  <si>
    <t>Hedge Floripa Shopping 2022</t>
  </si>
  <si>
    <t>Aluguel mínimo</t>
  </si>
  <si>
    <t>Aluguel complementar</t>
  </si>
  <si>
    <t>Resultado não operacional</t>
  </si>
  <si>
    <t>Plena Malls</t>
  </si>
  <si>
    <t>0,60% ao ano sobre o valor de mercado das Cotas (inclui Gestão)</t>
  </si>
  <si>
    <t>FII de Renda Gestão Passiva – Shopping Centers</t>
  </si>
  <si>
    <t>O Hedge Floripa Shopping FII tem por objeto proporcionar a seus cotistas a valorização e a rentabilidade de suas cotas no longo prazo, objetivando a obtenção de renda pelo investimento de seu patrimônio líquido, direta ou indiretamente, nos imóveis localizados na Rodovia Virgílio Várzea, nº 587, área 2, no Saco Grande, distrito de Santo Antônio de Lisboa, Município de Florianópolis, Estado de Santa Catarina, bem como bens e direitos a ele relacionados e/ou imóveis adjacentes que venham a ser adquiridos os quais deverão ser utilizados em atividade que tenha potencial de oferecer sinergia comercial às atividades do empreendimento denominado Floripa Shopping Center.</t>
  </si>
  <si>
    <t>Rendimento FLRP11</t>
  </si>
  <si>
    <r>
      <t>Vendas</t>
    </r>
    <r>
      <rPr>
        <sz val="10"/>
        <color theme="1" tint="0.249977111117893"/>
        <rFont val="Compasse Light"/>
        <family val="2"/>
      </rPr>
      <t>*</t>
    </r>
  </si>
  <si>
    <t>Receitas Universidades/Escritórios</t>
  </si>
  <si>
    <t>Hedge Floripa Shopping 2023</t>
  </si>
  <si>
    <t>Fluxo de Caixa FLRP11 (35,37255%)</t>
  </si>
  <si>
    <t>Rendimento Recibos</t>
  </si>
  <si>
    <t>Inadimplência Líquida 12m</t>
  </si>
  <si>
    <t>SSS %</t>
  </si>
  <si>
    <r>
      <rPr>
        <sz val="10"/>
        <color theme="1" tint="0.249977111117893"/>
        <rFont val="Compasse Light"/>
        <family val="2"/>
      </rPr>
      <t>*</t>
    </r>
    <r>
      <rPr>
        <sz val="7"/>
        <color theme="1" tint="0.249977111117893"/>
        <rFont val="Compasse Light"/>
        <family val="2"/>
      </rPr>
      <t xml:space="preserve"> Para os cálculos das vendas, não são consideradas as áreas de escritórios/universidades (14.274 m²).</t>
    </r>
  </si>
  <si>
    <t>Vacância</t>
  </si>
  <si>
    <t>Hedge Floripa Shopping 2024</t>
  </si>
  <si>
    <t>Hedge Floripa Shopping 2025</t>
  </si>
  <si>
    <t>ABL Total*</t>
  </si>
  <si>
    <t>Aluguel quiosques/mídia/eventos</t>
  </si>
  <si>
    <t>Resultado shopping + estacionamento</t>
  </si>
  <si>
    <t>Resultado Operacional (NOI)</t>
  </si>
  <si>
    <t>Resultado sem estacionamento</t>
  </si>
  <si>
    <r>
      <rPr>
        <sz val="10"/>
        <color theme="1" tint="0.249977111117893"/>
        <rFont val="Compasse Light"/>
        <family val="2"/>
      </rPr>
      <t>*</t>
    </r>
    <r>
      <rPr>
        <sz val="7"/>
        <color theme="1" tint="0.249977111117893"/>
        <rFont val="Compasse Light"/>
        <family val="2"/>
      </rPr>
      <t xml:space="preserve"> São consideradas as áreas de escritórios/universidades (16.775 m²).</t>
    </r>
  </si>
  <si>
    <t>Hedge Floripa Shopping 20256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</si>
</sst>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5">
    <numFmt numFmtId="6" formatCode="&quot;R$&quot;\ #,##0;[Red]\-&quot;R$&quot;\ #,##0"/>
    <numFmt numFmtId="8" formatCode="&quot;R$&quot;\ #,##0.00;[Red]\-&quot;R$&quot;\ #,##0.00"/>
    <numFmt numFmtId="42" formatCode="_-&quot;R$&quot;\ * #,##0_-;\-&quot;R$&quot;\ * #,##0_-;_-&quot;R$&quot;\ * &quot;-&quot;_-;_-@_-"/>
    <numFmt numFmtId="41" formatCode="_-* #,##0_-;\-* #,##0_-;_-* &quot;-&quot;_-;_-@_-"/>
    <numFmt numFmtId="44" formatCode="_-&quot;R$&quot;\ * #,##0.00_-;\-&quot;R$&quot;\ * #,##0.00_-;_-&quot;R$&quot;\ * &quot;-&quot;??_-;_-@_-"/>
    <numFmt numFmtId="43" formatCode="_-* #,##0.00_-;\-* #,##0.00_-;_-* &quot;-&quot;??_-;_-@_-"/>
    <numFmt numFmtId="164" formatCode="&quot;R$&quot;#,##0;\-&quot;R$&quot;#,##0"/>
    <numFmt numFmtId="165" formatCode="&quot;R$&quot;#,##0;[Red]\-&quot;R$&quot;#,##0"/>
    <numFmt numFmtId="166" formatCode="&quot;R$&quot;#,##0.00;[Red]\-&quot;R$&quot;#,##0.00"/>
    <numFmt numFmtId="167" formatCode="_-&quot;R$&quot;* #,##0_-;\-&quot;R$&quot;* #,##0_-;_-&quot;R$&quot;* &quot;-&quot;_-;_-@_-"/>
    <numFmt numFmtId="168" formatCode="_-&quot;R$&quot;* #,##0.00_-;\-&quot;R$&quot;* #,##0.00_-;_-&quot;R$&quot;* &quot;-&quot;??_-;_-@_-"/>
    <numFmt numFmtId="169" formatCode="dd\ mmm\ yy"/>
    <numFmt numFmtId="170" formatCode="_(* #,##0.00_);_(* \(#,##0.00\);_(* &quot;-&quot;??_);_(@_)"/>
    <numFmt numFmtId="171" formatCode="#,##0.00_ ;\-#,##0.00\ "/>
    <numFmt numFmtId="172" formatCode="mmm\-yy"/>
    <numFmt numFmtId="173" formatCode="#,##0_ ;\-#,##0\ "/>
    <numFmt numFmtId="174" formatCode="_(* #,##0_);_(* \(#,##0\);_(* &quot;-&quot;??_);_(@_)"/>
    <numFmt numFmtId="175" formatCode="0.0%"/>
    <numFmt numFmtId="176" formatCode="_([$€-2]* #,##0.00_);_([$€-2]* \(#,##0.00\);_([$€-2]* &quot;-&quot;??_)"/>
    <numFmt numFmtId="177" formatCode="_(&quot;$&quot;* #,##0.00_);_(&quot;$&quot;* \(#,##0.00\);_(&quot;$&quot;* &quot;-&quot;??_);_(@_)"/>
    <numFmt numFmtId="178" formatCode="General_)"/>
    <numFmt numFmtId="179" formatCode="#,#00"/>
    <numFmt numFmtId="180" formatCode="%#,#00"/>
    <numFmt numFmtId="181" formatCode="#.##000"/>
    <numFmt numFmtId="182" formatCode="#\ ###\ ###\ ##0\ "/>
    <numFmt numFmtId="183" formatCode="#,"/>
    <numFmt numFmtId="184" formatCode="_(&quot;R$ &quot;* #,##0.00_);_(&quot;R$ &quot;* \(#,##0.00\);_(&quot;R$ &quot;* &quot;-&quot;??_);_(@_)"/>
    <numFmt numFmtId="185" formatCode="#,##0.0_);\(#,##0.0\);#,##0.0_);@_)"/>
    <numFmt numFmtId="186" formatCode="0.0"/>
    <numFmt numFmtId="187" formatCode="[$-416]mmm\-yy;@"/>
    <numFmt numFmtId="188" formatCode="#,##0.0"/>
    <numFmt numFmtId="189" formatCode="_-* #,##0.00\ _$_-;\-* #,##0.00\ _$_-;_-* &quot;-&quot;??\ _$_-;_-@_-"/>
    <numFmt numFmtId="190" formatCode="&quot;N$&quot;#,##0_);\(&quot;N$&quot;#,##0\)"/>
    <numFmt numFmtId="191" formatCode="0.0000000"/>
    <numFmt numFmtId="192" formatCode="&quot;$&quot;#,##0_);\(&quot;$&quot;#,##0\)"/>
    <numFmt numFmtId="193" formatCode="&quot;$&quot;#,##0.00_);\(&quot;$&quot;#,##0.00\)"/>
    <numFmt numFmtId="194" formatCode="_(&quot;$&quot;* #,##0_);_(&quot;$&quot;* \(#,##0\);_(&quot;$&quot;* &quot;-&quot;_);_(@_)"/>
    <numFmt numFmtId="195" formatCode="mmm"/>
    <numFmt numFmtId="196" formatCode="_(* #,##0.0_);_(* \(#,##0.0\);_(* &quot;-&quot;??_);_(@_)"/>
    <numFmt numFmtId="197" formatCode="_(* #,##0.00_);_(* \(#,##0.00\);_(* \-??_);_(@_)"/>
    <numFmt numFmtId="198" formatCode="_-* #,##0.00_-;\-* #,##0.00_-;_-* \-??_-;_-@_-"/>
    <numFmt numFmtId="199" formatCode="#,##0.0\ ;\(#,##0.0\)"/>
    <numFmt numFmtId="200" formatCode="&quot;$&quot;#,##0.00_%_);\(&quot;$&quot;#,##0.00\)_%;&quot;$&quot;#,##0.00_%_);@_%_)"/>
    <numFmt numFmtId="201" formatCode="0.0\x_)_);&quot;NM&quot;_x_)_);0.0\x_)_);@_%_)"/>
    <numFmt numFmtId="202" formatCode="&quot;R$ &quot;#,##0.00_%_);\(&quot;R$ &quot;#,##0.00\)_%;&quot;R$ &quot;#,##0.00_%_);@_%_)"/>
    <numFmt numFmtId="203" formatCode="&quot;$&quot;#,##0.0_);\(&quot;$&quot;#,##0.0\)"/>
    <numFmt numFmtId="204" formatCode="&quot;$&quot;#,##0.000_);\(&quot;$&quot;#,##0.000\)"/>
    <numFmt numFmtId="205" formatCode="&quot;$&quot;#,##0.0000_);\(&quot;$&quot;#,##0.0000\)"/>
    <numFmt numFmtId="206" formatCode="&quot;$&quot;#,##0;\-&quot;$&quot;#,##0"/>
    <numFmt numFmtId="207" formatCode="&quot;$&quot;#,##0\ ;\(&quot;$&quot;#,##0\)"/>
    <numFmt numFmtId="208" formatCode="0.00000000000%"/>
    <numFmt numFmtId="209" formatCode="0.0_)\%;\(0.0\)\%;0.0_)\%;@_)_%"/>
    <numFmt numFmtId="210" formatCode="#,##0.0_)_%;\(#,##0.0\)_%;0.0_)_%;@_)_%"/>
    <numFmt numFmtId="211" formatCode="#,##0.0_);\(#,##0.0\)"/>
    <numFmt numFmtId="212" formatCode="&quot;$&quot;_(#,##0.00_);&quot;$&quot;\(#,##0.00\);&quot;$&quot;_(0.00_);@_)"/>
    <numFmt numFmtId="213" formatCode="&quot;$&quot;_(#,##0.00_);&quot;$&quot;\(#,##0.00\)"/>
    <numFmt numFmtId="214" formatCode="&quot;R$ &quot;_(#,##0.00_);&quot;R$ &quot;\(#,##0.00\)"/>
    <numFmt numFmtId="215" formatCode="&quot;R$ &quot;_(#,##0.00_);&quot;R$ &quot;\(#,##0.00\);&quot;R$ &quot;_(0.00_);@_)"/>
    <numFmt numFmtId="216" formatCode="_-&quot;R$ &quot;* #,##0.00_-;\-&quot;R$ &quot;* #,##0.00_-;_-&quot;R$ &quot;* &quot;-&quot;??_-;_-@_-"/>
    <numFmt numFmtId="217" formatCode="_-&quot;$&quot;* #,##0.00_-;\-&quot;$&quot;* #,##0.00_-;_-&quot;$&quot;* &quot;-&quot;??_-;_-@_-"/>
    <numFmt numFmtId="218" formatCode="_(* #,##0.000000_);_(* \(#,##0.000000\);_(* &quot;-&quot;??????_);_(@_)"/>
    <numFmt numFmtId="219" formatCode="#,##0.0_%_);\(#,##0.0\)_%;#,##0.0_%_);@_%_)"/>
    <numFmt numFmtId="220" formatCode="&quot;R$ &quot;#,##0.00_);\(&quot;R$ &quot;#,##0.00\)"/>
    <numFmt numFmtId="221" formatCode="&quot;$&quot;#,##0.00;\-&quot;$&quot;#,##0.00"/>
    <numFmt numFmtId="222" formatCode="#,##0.00_);\(#,##0.00\);0.00_);@_)"/>
    <numFmt numFmtId="223" formatCode="&quot;R$ &quot;#,##0.00_);[Red]\(&quot;R$ &quot;#,##0.00\)"/>
    <numFmt numFmtId="224" formatCode="&quot;$&quot;#,##0.00;[Red]\-&quot;$&quot;#,##0.00"/>
    <numFmt numFmtId="225" formatCode="\€_(#,##0.00_);\€\(#,##0.00\);\€_(0.00_);@_)"/>
    <numFmt numFmtId="226" formatCode="_(&quot;R$ &quot;* #,##0_);_(&quot;R$ &quot;* \(#,##0\);_(&quot;R$ &quot;* &quot;-&quot;_);_(@_)"/>
    <numFmt numFmtId="227" formatCode="_-&quot;$&quot;* #,##0_-;\-&quot;$&quot;* #,##0_-;_-&quot;$&quot;* &quot;-&quot;_-;_-@_-"/>
    <numFmt numFmtId="228" formatCode="#,##0_)\x;\(#,##0\)\x;0_)\x;@_)_x"/>
    <numFmt numFmtId="229" formatCode="#,##0.0_)\x;\(#,##0.0\)\x"/>
    <numFmt numFmtId="230" formatCode="0.0%_);\(0.0%\);0.0%_);@_%_)"/>
    <numFmt numFmtId="231" formatCode="#,##0_%_);\(#,##0\)_%;#,##0_%_);@_%_)"/>
    <numFmt numFmtId="232" formatCode="&quot;R$ &quot;#,##0_);\(&quot;R$ &quot;#,##0\)"/>
    <numFmt numFmtId="233" formatCode="#,##0.0_)\x;\(#,##0.0\)\x;0.0_)\x;@_)_x"/>
    <numFmt numFmtId="234" formatCode="#,##0_)_x;\(#,##0\)_x;0_)_x;@_)_x"/>
    <numFmt numFmtId="235" formatCode="#,##0.0_)_x;\(#,##0.0\)_x"/>
    <numFmt numFmtId="236" formatCode="#,##0.00_%_);\(#,##0.00\)_%;#,##0.00_%_);@_%_)"/>
    <numFmt numFmtId="237" formatCode="&quot;R$ &quot;#,##0;[Red]\-&quot;R$ &quot;#,##0"/>
    <numFmt numFmtId="238" formatCode="_(&quot;$&quot;* #,##0_);_(&quot;$&quot;* \(#,##0\);_(&quot;$&quot;* &quot;-&quot;???_);_(@_)"/>
    <numFmt numFmtId="239" formatCode="_(&quot;R$ &quot;* #,##0_);_(&quot;R$ &quot;* \(#,##0\);_(&quot;R$ &quot;* &quot;-&quot;???_);_(@_)"/>
    <numFmt numFmtId="240" formatCode="&quot;$&quot;#,##0;[Red]\-&quot;$&quot;#,##0"/>
    <numFmt numFmtId="241" formatCode="0.0_)\%;\(0.0\)\%"/>
    <numFmt numFmtId="242" formatCode="&quot;$&quot;#,##0.0_%_);\(&quot;$&quot;#,##0.0\)_%;&quot;$&quot;#,##0.0_%_);@_%_)"/>
    <numFmt numFmtId="243" formatCode="&quot;R$ &quot;#,##0.0_%_);\(&quot;R$ &quot;#,##0.0\)_%;&quot;R$ &quot;#,##0.0_%_);@_%_)"/>
    <numFmt numFmtId="244" formatCode="#,##0.0_)_%;\(#,##0.0\)_%"/>
    <numFmt numFmtId="245" formatCode="#\ ###\ ##0"/>
    <numFmt numFmtId="246" formatCode="#,##0.000_);\(#,##0.000\)"/>
    <numFmt numFmtId="247" formatCode="#,##0.0000_);\(#,##0.0000\)"/>
    <numFmt numFmtId="248" formatCode="#,##0.0_);[Red]\(#,##0.0\)"/>
    <numFmt numFmtId="249" formatCode="&quot;$&quot;#,##0.000_);[Red]\(&quot;$&quot;#,##0.000\)"/>
    <numFmt numFmtId="250" formatCode="#,##0.0000_);[Red]\(#,##0.0000\)"/>
    <numFmt numFmtId="251" formatCode="_-&quot;£&quot;* #,##0.00_-;\-&quot;£&quot;* #,##0.00_-;_-&quot;£&quot;* &quot;-&quot;??_-;_-@_-"/>
    <numFmt numFmtId="252" formatCode="&quot;  &quot;General&quot;  &quot;"/>
    <numFmt numFmtId="253" formatCode="_(* #,##0.0000000_);_(* \(#,##0.0000000\);_(* &quot;-&quot;?????_);_(@_)"/>
    <numFmt numFmtId="254" formatCode="#,##0_);[Red]\(#,##0\);&quot;-&quot;_)"/>
    <numFmt numFmtId="255" formatCode="#,##0.00_);[Red]\(#,##0.00\);&quot;-&quot;_)"/>
    <numFmt numFmtId="256" formatCode="dd\ mmm\ yyyy"/>
    <numFmt numFmtId="257" formatCode="0.00_)%;[Red]\(0.00\)%;&quot;-&quot;_)\%"/>
    <numFmt numFmtId="258" formatCode="#,##0_%_);\(#,##0\)_%;**;@_%_)"/>
    <numFmt numFmtId="259" formatCode="_-* #,##0.00\ _P_t_s_-;\-* #,##0.00\ _P_t_s_-;_-* &quot;-&quot;??\ _P_t_s_-;_-@_-"/>
    <numFmt numFmtId="260" formatCode="&quot;R$ thousands&quot;#,##0.0;[Red]\(&quot;R$ thousands&quot;#,##0.0\)"/>
    <numFmt numFmtId="261" formatCode="&quot;R$ thousands&quot;#,##0.00;[Red]\(&quot;R$ thousands&quot;#,##0.00\)"/>
    <numFmt numFmtId="262" formatCode="&quot;$&quot;#,##0_%_);\(&quot;$&quot;#,##0\)_%;&quot;$&quot;#,##0_%_);@_%_)"/>
    <numFmt numFmtId="263" formatCode="0.00000"/>
    <numFmt numFmtId="264" formatCode="mmm\-d\-yy"/>
    <numFmt numFmtId="265" formatCode="mmm\-d\-yyyy"/>
    <numFmt numFmtId="266" formatCode="0.00000_);\(0.00000\)"/>
    <numFmt numFmtId="267" formatCode="m/d/yy_%_)"/>
    <numFmt numFmtId="268" formatCode="_(* #,##0.000000_);_(* \(#,##0.000000\);_(* &quot;-&quot;?????_);_(@_)"/>
    <numFmt numFmtId="269" formatCode="_-* #,##0.00\ _D_M_-;\-* #,##0.00\ _D_M_-;_-* &quot;-&quot;??\ _D_M_-;_-@_-"/>
    <numFmt numFmtId="270" formatCode="0_%_);\(0\)_%;0_%_);@_%_)"/>
    <numFmt numFmtId="271" formatCode="_(* #,##0.0_%_);_(* \(#,##0.0_%\);_(* &quot; - &quot;_%_);_(@_)"/>
    <numFmt numFmtId="272" formatCode="_(* #,##0.0%_);_(* \(#,##0.0%\);_(* &quot; - &quot;\%_);_(@_)"/>
    <numFmt numFmtId="273" formatCode="_(* #,##0_);_(* \(#,##0\);_(* &quot; - &quot;_);_(@_)"/>
    <numFmt numFmtId="274" formatCode="_(* #,##0.0_);_(* \(#,##0.0\);_(* &quot; - &quot;_);_(@_)"/>
    <numFmt numFmtId="275" formatCode="_(* #,##0.00_);_(* \(#,##0.00\);_(* &quot; - &quot;_);_(@_)"/>
    <numFmt numFmtId="276" formatCode="_(* #,##0.000_);_(* \(#,##0.000\);_(* &quot; - &quot;_);_(@_)"/>
    <numFmt numFmtId="277" formatCode="#,##0;\(#,##0\);&quot;-&quot;"/>
    <numFmt numFmtId="278" formatCode="###0_);\(###0\)"/>
    <numFmt numFmtId="279" formatCode="0.0\%_);\(0.0\%\);0.0\%_);@_%_)"/>
    <numFmt numFmtId="280" formatCode="_-&quot;£&quot;* #,##0_-;\-&quot;£&quot;* #,##0_-;_-&quot;£&quot;* &quot;-&quot;_-;_-@_-"/>
    <numFmt numFmtId="281" formatCode="_(&quot;$&quot;* #,##0.000_);_(&quot;$&quot;* \(#,##0.000\);_(&quot;$&quot;* &quot;-&quot;??_);_(@_)"/>
    <numFmt numFmtId="282" formatCode="_(&quot;$&quot;* #,##0.0000_);_(&quot;$&quot;* \(#,##0.0000\);_(&quot;$&quot;* &quot;-&quot;??_);_(@_)"/>
    <numFmt numFmtId="283" formatCode="_(&quot;$&quot;* #,##0.00000_);_(&quot;$&quot;* \(#,##0.00000\);_(&quot;$&quot;* &quot;-&quot;??_);_(@_)"/>
    <numFmt numFmtId="284" formatCode="_(&quot;$&quot;* #,##0.000000_);_(&quot;$&quot;* \(#,##0.000000\);_(&quot;$&quot;* &quot;-&quot;??_);_(@_)"/>
    <numFmt numFmtId="285" formatCode="#,##0.000%_);[Red]\(#,##0.000%\)"/>
    <numFmt numFmtId="286" formatCode="#,##0.000_);[Red]\(#,##0.000\)"/>
    <numFmt numFmtId="287" formatCode="#,##0\ \ \ ;\(#,##0\)\ \ "/>
    <numFmt numFmtId="288" formatCode="_-* #,##0.00\ _E_s_c_._-;\-* #,##0.00\ _E_s_c_._-;_-* &quot;-&quot;??\ _E_s_c_._-;_-@_-"/>
    <numFmt numFmtId="289" formatCode="_-* #,##0\ _E_s_c_._-;\-* #,##0\ _E_s_c_._-;_-* &quot;-&quot;\ _E_s_c_._-;_-@_-"/>
    <numFmt numFmtId="290" formatCode="_(* #,##0.0000_);_(* \(#,##0.0000\);_(* &quot;-&quot;??_);_(@_)"/>
    <numFmt numFmtId="291" formatCode="_(&quot;Cr$&quot;\ * #,##0_);_(&quot;Cr$&quot;\ * \(#,##0\);_(&quot;Cr$&quot;\ * &quot;-&quot;_);_(@_)"/>
    <numFmt numFmtId="292" formatCode="\$#,##0\ ;\(\$#,##0\)"/>
    <numFmt numFmtId="293" formatCode="_-* #,##0\ &quot;Esc.&quot;_-;\-* #,##0\ &quot;Esc.&quot;_-;_-* &quot;-&quot;\ &quot;Esc.&quot;_-;_-@_-"/>
    <numFmt numFmtId="294" formatCode="_-* #,##0.00\ &quot;Esc.&quot;_-;\-* #,##0.00\ &quot;Esc.&quot;_-;_-* &quot;-&quot;??\ &quot;Esc.&quot;_-;_-@_-"/>
    <numFmt numFmtId="295" formatCode="_(* #,##0\x_);_(* \(#,##0\x\);_(* &quot;0x&quot;_);_(@_)"/>
    <numFmt numFmtId="296" formatCode="_(* #,##0.0\x_);_(* \(#,##0.0\x\);_(* &quot;0,0x&quot;_);_(@_)"/>
    <numFmt numFmtId="297" formatCode="_(* #,##0.00\x_);_(* \(#,##0.00\x\);_(* &quot;0,00x&quot;_);_(@_)"/>
    <numFmt numFmtId="298" formatCode="#,##0.0_);[Red]\(#,##0.0\);&quot;N/A &quot;"/>
    <numFmt numFmtId="299" formatCode="#,##0\ &quot;F&quot;;\-#,##0\ &quot;F&quot;"/>
    <numFmt numFmtId="300" formatCode="#,##0.0_)\ ;[Red]\(#,##0.0\)\ "/>
    <numFmt numFmtId="301" formatCode="0.0%&quot;NetPPE/sales&quot;"/>
    <numFmt numFmtId="302" formatCode="_(* #,##0_);_(* \(#,##0\);_(* &quot;0&quot;_);_(@_)"/>
    <numFmt numFmtId="303" formatCode="_(* #,##0.0_);_(* \(#,##0.0\);_(* &quot;0,0&quot;_);_(@_)"/>
    <numFmt numFmtId="304" formatCode="_(* #,##0.00_);_(* \(#,##0.00\);_(* &quot;0,00&quot;_);_(@_)"/>
    <numFmt numFmtId="305" formatCode="0.0%&quot;NWI/Sls&quot;"/>
    <numFmt numFmtId="306" formatCode="#,##0;[Red]\-#,##0;"/>
    <numFmt numFmtId="307" formatCode="0%;[Red]\(0%\)"/>
    <numFmt numFmtId="308" formatCode="0.0%;[Red]\(0.0%\)"/>
    <numFmt numFmtId="309" formatCode="0.0%;\(0.0%\)"/>
    <numFmt numFmtId="310" formatCode="0.0%&quot;Sales&quot;"/>
    <numFmt numFmtId="311" formatCode="dd\ mmmm\ yyyy\ \ &quot;-&quot;\ \ hh:mm"/>
    <numFmt numFmtId="312" formatCode="&quot;TFCF: &quot;#,##0_);[Red]&quot;No! &quot;\(#,##0\)"/>
    <numFmt numFmtId="313" formatCode="d\ mmm\ yy"/>
    <numFmt numFmtId="314" formatCode="0.00_)"/>
    <numFmt numFmtId="315" formatCode="_(&quot;kr&quot;\ * #,##0_);_(&quot;kr&quot;\ * \(#,##0\);_(&quot;kr&quot;\ * &quot;-&quot;_);_(@_)"/>
    <numFmt numFmtId="316" formatCode="0\ \ ;\(0\)\ \ \ "/>
    <numFmt numFmtId="317" formatCode="_-* #,##0.00\ &quot;€&quot;_-;\-* #,##0.00\ &quot;€&quot;_-;_-* &quot;-&quot;??\ &quot;€&quot;_-;_-@_-"/>
    <numFmt numFmtId="318" formatCode="_-* #,##0.00\ _€_-;\-* #,##0.00\ _€_-;_-* &quot;-&quot;??\ _€_-;_-@_-"/>
    <numFmt numFmtId="319" formatCode="_-* #,##0.00\ &quot;?&quot;_-;\-* #,##0.00\ &quot;?&quot;_-;_-* &quot;-&quot;??\ &quot;?&quot;_-;_-@_-"/>
    <numFmt numFmtId="320" formatCode="&quot; R$ &quot;#,##0.00\ ;&quot; R$ (&quot;#,##0.00\);&quot; R$ -&quot;#\ ;@\ "/>
    <numFmt numFmtId="321" formatCode="0.00000%"/>
    <numFmt numFmtId="322" formatCode="_(* #,##0.000_);_(* \(#,##0.000\);_(* &quot;-&quot;??_);_(@_)"/>
  </numFmts>
  <fonts count="243">
    <font>
      <sz val="11"/>
      <color theme="1"/>
      <name val="Calibri"/>
      <family val="2"/>
      <scheme val="minor"/>
    </font>
    <font>
      <sz val="11"/>
      <color theme="1"/>
      <name val="Compasse"/>
      <family val="2"/>
    </font>
    <font>
      <sz val="11"/>
      <color theme="1"/>
      <name val="Compasse"/>
      <family val="2"/>
    </font>
    <font>
      <b/>
      <sz val="12"/>
      <color rgb="FF0A4263"/>
      <name val="Compasse"/>
      <family val="2"/>
    </font>
    <font>
      <sz val="10"/>
      <name val="Arial"/>
      <family val="2"/>
    </font>
    <font>
      <sz val="11"/>
      <color theme="1"/>
      <name val="Calibri"/>
      <family val="2"/>
      <scheme val="minor"/>
    </font>
    <font>
      <sz val="10"/>
      <color theme="1"/>
      <name val="Compasse"/>
      <family val="2"/>
    </font>
    <font>
      <sz val="10"/>
      <color theme="1"/>
      <name val="Calibri"/>
      <family val="2"/>
      <scheme val="minor"/>
    </font>
    <font>
      <b/>
      <sz val="10"/>
      <color rgb="FF474644"/>
      <name val="Compasse"/>
      <family val="2"/>
    </font>
    <font>
      <sz val="10"/>
      <color rgb="FF004263"/>
      <name val="Compasse Light"/>
      <family val="2"/>
    </font>
    <font>
      <b/>
      <sz val="10"/>
      <color rgb="FF004263"/>
      <name val="Compasse"/>
      <family val="2"/>
    </font>
    <font>
      <sz val="12"/>
      <color rgb="FF6D6E70"/>
      <name val="Compasse"/>
      <family val="2"/>
    </font>
    <font>
      <b/>
      <sz val="12"/>
      <color theme="2" tint="-0.749992370372631"/>
      <name val="Compasse"/>
      <family val="2"/>
    </font>
    <font>
      <b/>
      <sz val="16"/>
      <color rgb="FF0A4263"/>
      <name val="Compasse"/>
      <family val="2"/>
    </font>
    <font>
      <sz val="14"/>
      <color rgb="FF0A4263"/>
      <name val="Compasse"/>
      <family val="2"/>
    </font>
    <font>
      <i/>
      <sz val="10"/>
      <color rgb="FF6D6E70"/>
      <name val="Compasse"/>
      <family val="2"/>
    </font>
    <font>
      <b/>
      <sz val="12"/>
      <color rgb="FF004263"/>
      <name val="Compasse"/>
      <family val="2"/>
    </font>
    <font>
      <sz val="11"/>
      <color theme="0"/>
      <name val="Calibri"/>
      <family val="2"/>
      <scheme val="minor"/>
    </font>
    <font>
      <b/>
      <sz val="12"/>
      <color theme="0"/>
      <name val="Compasse"/>
      <family val="2"/>
    </font>
    <font>
      <sz val="12"/>
      <color theme="1"/>
      <name val="Calibri"/>
      <family val="2"/>
      <scheme val="minor"/>
    </font>
    <font>
      <sz val="11"/>
      <color rgb="FFFF0000"/>
      <name val="Calibri"/>
      <family val="2"/>
      <scheme val="minor"/>
    </font>
    <font>
      <sz val="11"/>
      <color rgb="FFFF0000"/>
      <name val="Compasse"/>
      <family val="2"/>
    </font>
    <font>
      <sz val="11"/>
      <color theme="0"/>
      <name val="Compasse"/>
      <family val="2"/>
    </font>
    <font>
      <sz val="18"/>
      <color theme="3"/>
      <name val="Calibri Light"/>
      <family val="2"/>
      <scheme val="major"/>
    </font>
    <font>
      <b/>
      <sz val="10"/>
      <color theme="1"/>
      <name val="Calibri"/>
      <family val="2"/>
      <scheme val="minor"/>
    </font>
    <font>
      <b/>
      <sz val="11"/>
      <color theme="0"/>
      <name val="Calibri"/>
      <family val="2"/>
      <scheme val="minor"/>
    </font>
    <font>
      <b/>
      <sz val="10"/>
      <color rgb="FFFA7D00"/>
      <name val="Calibri"/>
      <family val="2"/>
      <scheme val="minor"/>
    </font>
    <font>
      <b/>
      <sz val="10"/>
      <color theme="0"/>
      <name val="Calibri"/>
      <family val="2"/>
      <scheme val="minor"/>
    </font>
    <font>
      <sz val="10"/>
      <color rgb="FF9C6500"/>
      <name val="Calibri"/>
      <family val="2"/>
      <scheme val="minor"/>
    </font>
    <font>
      <sz val="10"/>
      <color rgb="FF9C0006"/>
      <name val="Calibri"/>
      <family val="2"/>
      <scheme val="minor"/>
    </font>
    <font>
      <sz val="10"/>
      <color rgb="FF006100"/>
      <name val="Calibri"/>
      <family val="2"/>
      <scheme val="minor"/>
    </font>
    <font>
      <b/>
      <sz val="10"/>
      <color rgb="FF3F3F3F"/>
      <name val="Calibri"/>
      <family val="2"/>
      <scheme val="minor"/>
    </font>
    <font>
      <sz val="10"/>
      <color rgb="FFFF0000"/>
      <name val="Calibri"/>
      <family val="2"/>
      <scheme val="minor"/>
    </font>
    <font>
      <sz val="10"/>
      <color rgb="FFFA7D00"/>
      <name val="Calibri"/>
      <family val="2"/>
      <scheme val="minor"/>
    </font>
    <font>
      <sz val="10"/>
      <color rgb="FF3F3F76"/>
      <name val="Calibri"/>
      <family val="2"/>
      <scheme val="minor"/>
    </font>
    <font>
      <i/>
      <sz val="10"/>
      <color rgb="FF7F7F7F"/>
      <name val="Calibri"/>
      <family val="2"/>
      <scheme val="minor"/>
    </font>
    <font>
      <b/>
      <sz val="10"/>
      <name val="Calibri"/>
      <family val="2"/>
      <scheme val="minor"/>
    </font>
    <font>
      <b/>
      <sz val="10"/>
      <color theme="0" tint="-0.34998626667073579"/>
      <name val="Calibri"/>
      <family val="2"/>
      <scheme val="minor"/>
    </font>
    <font>
      <b/>
      <sz val="14"/>
      <name val="Calibri Light"/>
      <family val="2"/>
      <scheme val="major"/>
    </font>
    <font>
      <sz val="10"/>
      <color theme="1"/>
      <name val="Credit Suisse Type Light"/>
      <family val="2"/>
    </font>
    <font>
      <sz val="10"/>
      <color indexed="8"/>
      <name val="Credit Suisse Type Light"/>
      <family val="2"/>
    </font>
    <font>
      <b/>
      <sz val="10"/>
      <name val="Credit Suisse Type Light"/>
      <family val="2"/>
    </font>
    <font>
      <b/>
      <sz val="14"/>
      <name val="Credit Suisse Type Light"/>
      <family val="2"/>
    </font>
    <font>
      <sz val="10"/>
      <color rgb="FF9C0006"/>
      <name val="Credit Suisse Type Light"/>
      <family val="2"/>
    </font>
    <font>
      <b/>
      <sz val="10"/>
      <color rgb="FFFA7D00"/>
      <name val="Credit Suisse Type Light"/>
      <family val="2"/>
    </font>
    <font>
      <b/>
      <sz val="10"/>
      <color theme="0"/>
      <name val="Credit Suisse Type Light"/>
      <family val="2"/>
    </font>
    <font>
      <i/>
      <sz val="10"/>
      <color rgb="FF7F7F7F"/>
      <name val="Credit Suisse Type Light"/>
      <family val="2"/>
    </font>
    <font>
      <sz val="10"/>
      <color rgb="FF006100"/>
      <name val="Credit Suisse Type Light"/>
      <family val="2"/>
    </font>
    <font>
      <b/>
      <sz val="10"/>
      <color theme="0" tint="-0.34998626667073579"/>
      <name val="Credit Suisse Type Light"/>
      <family val="2"/>
    </font>
    <font>
      <sz val="10"/>
      <color rgb="FF3F3F76"/>
      <name val="Credit Suisse Type Light"/>
      <family val="2"/>
    </font>
    <font>
      <sz val="10"/>
      <color rgb="FFFA7D00"/>
      <name val="Credit Suisse Type Light"/>
      <family val="2"/>
    </font>
    <font>
      <sz val="10"/>
      <color rgb="FF9C6500"/>
      <name val="Credit Suisse Type Light"/>
      <family val="2"/>
    </font>
    <font>
      <b/>
      <sz val="10"/>
      <color rgb="FF3F3F3F"/>
      <name val="Credit Suisse Type Light"/>
      <family val="2"/>
    </font>
    <font>
      <b/>
      <sz val="10"/>
      <color theme="1"/>
      <name val="Credit Suisse Type Light"/>
      <family val="2"/>
    </font>
    <font>
      <sz val="10"/>
      <color rgb="FFFF0000"/>
      <name val="Credit Suisse Type Light"/>
      <family val="2"/>
    </font>
    <font>
      <sz val="9"/>
      <color indexed="8"/>
      <name val="Arial"/>
      <family val="2"/>
    </font>
    <font>
      <sz val="11"/>
      <name val="Calibri"/>
      <family val="2"/>
    </font>
    <font>
      <sz val="11"/>
      <color indexed="8"/>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sz val="11"/>
      <color rgb="FFFA7D00"/>
      <name val="Calibri"/>
      <family val="2"/>
      <scheme val="minor"/>
    </font>
    <font>
      <b/>
      <sz val="11"/>
      <color theme="1"/>
      <name val="Calibri"/>
      <family val="2"/>
      <scheme val="minor"/>
    </font>
    <font>
      <sz val="10"/>
      <color indexed="9"/>
      <name val="Arial"/>
      <family val="2"/>
    </font>
    <font>
      <sz val="11"/>
      <color indexed="8"/>
      <name val="Calibri"/>
      <family val="2"/>
    </font>
    <font>
      <sz val="11"/>
      <color indexed="9"/>
      <name val="Calibri"/>
      <family val="2"/>
    </font>
    <font>
      <sz val="10"/>
      <name val="Courier"/>
      <family val="3"/>
    </font>
    <font>
      <sz val="10"/>
      <name val="Times New Roman"/>
      <family val="1"/>
    </font>
    <font>
      <sz val="7"/>
      <name val="SwitzerlandLight"/>
    </font>
    <font>
      <sz val="7"/>
      <name val="Times New Roman"/>
      <family val="1"/>
    </font>
    <font>
      <b/>
      <sz val="18"/>
      <name val="Arial"/>
      <family val="2"/>
    </font>
    <font>
      <b/>
      <sz val="12"/>
      <name val="Arial"/>
      <family val="2"/>
    </font>
    <font>
      <b/>
      <sz val="11"/>
      <color indexed="52"/>
      <name val="Calibri"/>
      <family val="2"/>
    </font>
    <font>
      <sz val="1"/>
      <color indexed="8"/>
      <name val="Courier"/>
      <family val="3"/>
    </font>
    <font>
      <sz val="8"/>
      <name val="Arial"/>
      <family val="2"/>
    </font>
    <font>
      <sz val="11"/>
      <color indexed="20"/>
      <name val="Calibri"/>
      <family val="2"/>
    </font>
    <font>
      <sz val="11"/>
      <color indexed="60"/>
      <name val="Calibri"/>
      <family val="2"/>
    </font>
    <font>
      <sz val="10"/>
      <color indexed="8"/>
      <name val="Arial"/>
      <family val="2"/>
    </font>
    <font>
      <b/>
      <sz val="11"/>
      <color indexed="63"/>
      <name val="Calibri"/>
      <family val="2"/>
    </font>
    <font>
      <sz val="10"/>
      <name val="MS Sans Serif"/>
      <family val="2"/>
    </font>
    <font>
      <sz val="1"/>
      <color indexed="18"/>
      <name val="Courier"/>
      <family val="3"/>
    </font>
    <font>
      <i/>
      <sz val="11"/>
      <color indexed="23"/>
      <name val="Calibri"/>
      <family val="2"/>
    </font>
    <font>
      <b/>
      <sz val="14"/>
      <name val="Times New Roman"/>
      <family val="1"/>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b/>
      <sz val="11"/>
      <color indexed="8"/>
      <name val="Calibri"/>
      <family val="2"/>
    </font>
    <font>
      <u/>
      <sz val="11"/>
      <color theme="10"/>
      <name val="Calibri"/>
      <family val="2"/>
    </font>
    <font>
      <u/>
      <sz val="6.8"/>
      <color indexed="12"/>
      <name val="Arial"/>
      <family val="2"/>
    </font>
    <font>
      <sz val="8"/>
      <name val="Times New Roman"/>
      <family val="1"/>
    </font>
    <font>
      <u/>
      <sz val="10"/>
      <color indexed="12"/>
      <name val="Arial"/>
      <family val="2"/>
    </font>
    <font>
      <sz val="11"/>
      <color theme="1"/>
      <name val="Arial"/>
      <family val="2"/>
    </font>
    <font>
      <sz val="11"/>
      <color indexed="17"/>
      <name val="Calibri"/>
      <family val="2"/>
    </font>
    <font>
      <b/>
      <sz val="11"/>
      <color indexed="9"/>
      <name val="Calibri"/>
      <family val="2"/>
    </font>
    <font>
      <sz val="11"/>
      <color indexed="52"/>
      <name val="Calibri"/>
      <family val="2"/>
    </font>
    <font>
      <sz val="11"/>
      <color indexed="62"/>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u/>
      <sz val="8.5"/>
      <color indexed="12"/>
      <name val="Arial"/>
      <family val="2"/>
    </font>
    <font>
      <b/>
      <sz val="10"/>
      <name val="Helv"/>
    </font>
    <font>
      <b/>
      <sz val="12"/>
      <name val="Helv"/>
    </font>
    <font>
      <b/>
      <sz val="11"/>
      <name val="Helv"/>
    </font>
    <font>
      <sz val="10"/>
      <name val="HELV"/>
    </font>
    <font>
      <sz val="12"/>
      <name val="Arial"/>
      <family val="2"/>
    </font>
    <font>
      <b/>
      <sz val="9"/>
      <name val="Arial"/>
      <family val="2"/>
    </font>
    <font>
      <b/>
      <sz val="10"/>
      <name val="Arial"/>
      <family val="2"/>
    </font>
    <font>
      <b/>
      <sz val="10"/>
      <color indexed="18"/>
      <name val="Arial"/>
      <family val="2"/>
    </font>
    <font>
      <b/>
      <sz val="11"/>
      <color indexed="9"/>
      <name val="Arial"/>
      <family val="2"/>
    </font>
    <font>
      <sz val="9"/>
      <name val="Arial"/>
      <family val="2"/>
    </font>
    <font>
      <b/>
      <sz val="8"/>
      <name val="Arial"/>
      <family val="2"/>
    </font>
    <font>
      <sz val="13"/>
      <name val="Arial"/>
      <family val="2"/>
      <charset val="1"/>
    </font>
    <font>
      <sz val="11"/>
      <color indexed="8"/>
      <name val="Calibri"/>
      <family val="2"/>
      <charset val="1"/>
    </font>
    <font>
      <sz val="10"/>
      <color indexed="12"/>
      <name val="Arial"/>
      <family val="2"/>
    </font>
    <font>
      <sz val="8"/>
      <color indexed="12"/>
      <name val="Times New Roman"/>
      <family val="1"/>
    </font>
    <font>
      <sz val="10"/>
      <name val="Helvetica"/>
      <family val="2"/>
    </font>
    <font>
      <sz val="12"/>
      <name val="???"/>
      <family val="1"/>
      <charset val="129"/>
    </font>
    <font>
      <sz val="10"/>
      <color indexed="8"/>
      <name val="MS Sans Serif"/>
      <family val="2"/>
    </font>
    <font>
      <b/>
      <sz val="22"/>
      <color indexed="18"/>
      <name val="Arial"/>
      <family val="2"/>
    </font>
    <font>
      <b/>
      <sz val="14"/>
      <color indexed="18"/>
      <name val="Arial"/>
      <family val="2"/>
    </font>
    <font>
      <b/>
      <u val="singleAccounting"/>
      <sz val="10"/>
      <color indexed="18"/>
      <name val="Arial"/>
      <family val="2"/>
    </font>
    <font>
      <sz val="12"/>
      <name val="Times New Roman"/>
      <family val="1"/>
    </font>
    <font>
      <sz val="8"/>
      <name val="Helv"/>
    </font>
    <font>
      <sz val="11"/>
      <color indexed="8"/>
      <name val="Trebuchet MS"/>
      <family val="2"/>
    </font>
    <font>
      <sz val="11"/>
      <color indexed="9"/>
      <name val="Trebuchet MS"/>
      <family val="2"/>
    </font>
    <font>
      <sz val="12"/>
      <name val="Tms Rmn"/>
    </font>
    <font>
      <b/>
      <u/>
      <sz val="10"/>
      <name val="Times New Roman"/>
      <family val="1"/>
    </font>
    <font>
      <b/>
      <sz val="10"/>
      <color indexed="8"/>
      <name val="Arial"/>
      <family val="2"/>
    </font>
    <font>
      <sz val="10"/>
      <name val="Geneva"/>
      <family val="2"/>
    </font>
    <font>
      <sz val="8"/>
      <color indexed="12"/>
      <name val="Helv"/>
    </font>
    <font>
      <b/>
      <sz val="12"/>
      <name val="Times New Roman"/>
      <family val="1"/>
    </font>
    <font>
      <sz val="8"/>
      <name val="SwitzerlandLight"/>
    </font>
    <font>
      <sz val="11"/>
      <color indexed="17"/>
      <name val="Trebuchet MS"/>
      <family val="2"/>
    </font>
    <font>
      <sz val="8"/>
      <name val="Times"/>
      <family val="1"/>
    </font>
    <font>
      <b/>
      <sz val="11"/>
      <color indexed="52"/>
      <name val="Trebuchet MS"/>
      <family val="2"/>
    </font>
    <font>
      <b/>
      <sz val="11"/>
      <color indexed="9"/>
      <name val="Trebuchet MS"/>
      <family val="2"/>
    </font>
    <font>
      <sz val="11"/>
      <color indexed="52"/>
      <name val="Trebuchet MS"/>
      <family val="2"/>
    </font>
    <font>
      <sz val="18"/>
      <name val="Tms Rmn"/>
    </font>
    <font>
      <sz val="8"/>
      <name val="Palatino"/>
      <family val="1"/>
    </font>
    <font>
      <sz val="10"/>
      <name val="BERNHARD"/>
    </font>
    <font>
      <sz val="24"/>
      <name val="MS Sans Serif"/>
      <family val="2"/>
    </font>
    <font>
      <sz val="7"/>
      <name val="Small Fonts"/>
      <family val="2"/>
    </font>
    <font>
      <sz val="8"/>
      <color indexed="12"/>
      <name val="Arial"/>
      <family val="2"/>
    </font>
    <font>
      <sz val="7.5"/>
      <color indexed="9"/>
      <name val="Arial"/>
      <family val="2"/>
    </font>
    <font>
      <sz val="10"/>
      <name val="Arial Narrow"/>
      <family val="2"/>
    </font>
    <font>
      <u val="doubleAccounting"/>
      <sz val="10"/>
      <name val="Arial"/>
      <family val="2"/>
    </font>
    <font>
      <sz val="11"/>
      <color indexed="62"/>
      <name val="Trebuchet MS"/>
      <family val="2"/>
    </font>
    <font>
      <i/>
      <sz val="9"/>
      <name val="Times New Roman"/>
      <family val="1"/>
    </font>
    <font>
      <sz val="9"/>
      <name val="Times New Roman"/>
      <family val="1"/>
    </font>
    <font>
      <b/>
      <u val="singleAccounting"/>
      <sz val="10"/>
      <name val="Times New Roman"/>
      <family val="1"/>
    </font>
    <font>
      <b/>
      <sz val="11"/>
      <name val="Times New Roman"/>
      <family val="1"/>
    </font>
    <font>
      <b/>
      <sz val="10"/>
      <name val="Times New Roman"/>
      <family val="1"/>
    </font>
    <font>
      <b/>
      <i/>
      <sz val="9.5"/>
      <name val="Times New Roman"/>
      <family val="1"/>
    </font>
    <font>
      <b/>
      <sz val="16"/>
      <name val="Arial"/>
      <family val="2"/>
    </font>
    <font>
      <u/>
      <sz val="10"/>
      <color indexed="36"/>
      <name val="Arial"/>
      <family val="2"/>
    </font>
    <font>
      <sz val="7"/>
      <name val="Palatino"/>
      <family val="1"/>
    </font>
    <font>
      <sz val="8"/>
      <name val="Univers Condensed"/>
      <family val="2"/>
    </font>
    <font>
      <sz val="7.5"/>
      <color indexed="12"/>
      <name val="Arial"/>
      <family val="2"/>
    </font>
    <font>
      <sz val="10"/>
      <color indexed="17"/>
      <name val="Arial"/>
      <family val="2"/>
    </font>
    <font>
      <b/>
      <sz val="9"/>
      <name val="Helv"/>
    </font>
    <font>
      <u/>
      <sz val="10"/>
      <color indexed="20"/>
      <name val="Arial"/>
      <family val="2"/>
    </font>
    <font>
      <u/>
      <sz val="10"/>
      <color indexed="14"/>
      <name val="MS Sans Serif"/>
      <family val="2"/>
    </font>
    <font>
      <u/>
      <sz val="11"/>
      <color indexed="12"/>
      <name val="Calibri"/>
      <family val="2"/>
    </font>
    <font>
      <u/>
      <sz val="10"/>
      <color indexed="12"/>
      <name val="MS Sans Serif"/>
      <family val="2"/>
    </font>
    <font>
      <sz val="11"/>
      <color indexed="20"/>
      <name val="Trebuchet MS"/>
      <family val="2"/>
    </font>
    <font>
      <sz val="8"/>
      <color indexed="39"/>
      <name val="Arial"/>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4"/>
      <name val="Arial"/>
      <family val="2"/>
    </font>
    <font>
      <sz val="11"/>
      <color indexed="60"/>
      <name val="Trebuchet MS"/>
      <family val="2"/>
    </font>
    <font>
      <sz val="13"/>
      <name val="Arial"/>
      <family val="2"/>
    </font>
    <font>
      <sz val="10"/>
      <name val="Verdana"/>
      <family val="2"/>
    </font>
    <font>
      <sz val="12"/>
      <name val="Arial MT"/>
    </font>
    <font>
      <sz val="13"/>
      <color indexed="8"/>
      <name val="Arial"/>
      <family val="2"/>
    </font>
    <font>
      <sz val="11"/>
      <name val="CG Times (WN)"/>
      <family val="1"/>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amily val="2"/>
    </font>
    <font>
      <sz val="8"/>
      <name val="Geneva"/>
      <family val="2"/>
    </font>
    <font>
      <b/>
      <u/>
      <sz val="10"/>
      <name val="Arial"/>
      <family val="2"/>
    </font>
    <font>
      <b/>
      <sz val="8"/>
      <name val="Times New Roman"/>
      <family val="1"/>
    </font>
    <font>
      <sz val="9"/>
      <color indexed="8"/>
      <name val="Times New Roman"/>
      <family val="1"/>
    </font>
    <font>
      <b/>
      <sz val="10"/>
      <name val="MS Sans Serif"/>
      <family val="2"/>
    </font>
    <font>
      <sz val="10"/>
      <color indexed="10"/>
      <name val="Arial"/>
      <family val="2"/>
    </font>
    <font>
      <sz val="8"/>
      <color indexed="10"/>
      <name val="Arial"/>
      <family val="2"/>
    </font>
    <font>
      <b/>
      <sz val="11"/>
      <color indexed="63"/>
      <name val="Trebuchet MS"/>
      <family val="2"/>
    </font>
    <font>
      <b/>
      <sz val="12"/>
      <name val="MS Sans Serif"/>
      <family val="2"/>
    </font>
    <font>
      <b/>
      <sz val="7.9"/>
      <color indexed="8"/>
      <name val="Arial"/>
      <family val="2"/>
    </font>
    <font>
      <b/>
      <sz val="8.9"/>
      <color indexed="8"/>
      <name val="Arial"/>
      <family val="2"/>
    </font>
    <font>
      <b/>
      <sz val="7.7"/>
      <color indexed="8"/>
      <name val="Arial"/>
      <family val="2"/>
    </font>
    <font>
      <b/>
      <sz val="16"/>
      <color indexed="9"/>
      <name val="Arial"/>
      <family val="2"/>
    </font>
    <font>
      <sz val="11"/>
      <color indexed="9"/>
      <name val="Arial"/>
      <family val="2"/>
    </font>
    <font>
      <u val="singleAccounting"/>
      <sz val="10"/>
      <name val="Arial"/>
      <family val="2"/>
    </font>
    <font>
      <i/>
      <sz val="9"/>
      <color indexed="12"/>
      <name val="ARIAL"/>
      <family val="2"/>
    </font>
    <font>
      <b/>
      <sz val="9"/>
      <name val="Palatino"/>
      <family val="1"/>
    </font>
    <font>
      <sz val="9"/>
      <color indexed="21"/>
      <name val="Helvetica-Black"/>
      <family val="2"/>
    </font>
    <font>
      <sz val="9"/>
      <name val="Helvetica-Black"/>
      <family val="2"/>
    </font>
    <font>
      <sz val="7"/>
      <name val="Arial"/>
      <family val="2"/>
    </font>
    <font>
      <sz val="11"/>
      <color indexed="10"/>
      <name val="Trebuchet MS"/>
      <family val="2"/>
    </font>
    <font>
      <i/>
      <sz val="11"/>
      <color indexed="23"/>
      <name val="Trebuchet MS"/>
      <family val="2"/>
    </font>
    <font>
      <b/>
      <sz val="15"/>
      <color indexed="56"/>
      <name val="Trebuchet MS"/>
      <family val="2"/>
    </font>
    <font>
      <b/>
      <sz val="13"/>
      <color indexed="56"/>
      <name val="Trebuchet MS"/>
      <family val="2"/>
    </font>
    <font>
      <b/>
      <sz val="11"/>
      <color indexed="56"/>
      <name val="Trebuchet MS"/>
      <family val="2"/>
    </font>
    <font>
      <b/>
      <sz val="11"/>
      <color indexed="8"/>
      <name val="Trebuchet MS"/>
      <family val="2"/>
    </font>
    <font>
      <b/>
      <sz val="7"/>
      <color indexed="12"/>
      <name val="Arial"/>
      <family val="2"/>
    </font>
    <font>
      <sz val="8"/>
      <color indexed="9"/>
      <name val="Arial"/>
      <family val="2"/>
    </font>
    <font>
      <b/>
      <i/>
      <sz val="8"/>
      <name val="Helv"/>
    </font>
    <font>
      <b/>
      <sz val="8"/>
      <name val="Palatino"/>
      <family val="1"/>
    </font>
    <font>
      <sz val="12"/>
      <name val="Comic Sans MS"/>
      <family val="4"/>
    </font>
    <font>
      <sz val="10"/>
      <name val="Book Antiqua"/>
      <family val="1"/>
    </font>
    <font>
      <sz val="8"/>
      <color rgb="FF000000"/>
      <name val="Arial"/>
      <family val="2"/>
    </font>
    <font>
      <sz val="12"/>
      <name val="SWISS"/>
    </font>
    <font>
      <sz val="10"/>
      <name val="Calibri"/>
      <family val="2"/>
    </font>
    <font>
      <sz val="11"/>
      <color theme="1" tint="0.249977111117893"/>
      <name val="Compasse Light"/>
      <family val="2"/>
    </font>
    <font>
      <sz val="12"/>
      <color theme="1" tint="0.249977111117893"/>
      <name val="Compasse Light"/>
      <family val="2"/>
    </font>
    <font>
      <b/>
      <sz val="12"/>
      <color theme="1" tint="0.249977111117893"/>
      <name val="Compasse"/>
      <family val="2"/>
    </font>
    <font>
      <b/>
      <sz val="10"/>
      <color theme="0"/>
      <name val="Compasse"/>
      <family val="2"/>
    </font>
    <font>
      <b/>
      <sz val="9"/>
      <color theme="1" tint="0.249977111117893"/>
      <name val="Compasse"/>
      <family val="2"/>
    </font>
    <font>
      <sz val="9"/>
      <color theme="1" tint="0.249977111117893"/>
      <name val="Compasse Light"/>
      <family val="2"/>
    </font>
    <font>
      <sz val="9"/>
      <color theme="1" tint="0.249977111117893"/>
      <name val="Compasse ExtraBold"/>
      <family val="2"/>
    </font>
    <font>
      <b/>
      <sz val="8"/>
      <color theme="1" tint="0.249977111117893"/>
      <name val="Compasse"/>
      <family val="2"/>
    </font>
    <font>
      <sz val="8"/>
      <color theme="1" tint="0.249977111117893"/>
      <name val="Compasse Light"/>
      <family val="2"/>
    </font>
    <font>
      <sz val="8"/>
      <color theme="1" tint="0.249977111117893"/>
      <name val="Compasse ExtraBold"/>
      <family val="2"/>
    </font>
    <font>
      <sz val="8"/>
      <color theme="0"/>
      <name val="Compasse ExtraBold"/>
      <family val="2"/>
    </font>
    <font>
      <b/>
      <sz val="10"/>
      <color theme="1" tint="0.249977111117893"/>
      <name val="Compasse"/>
      <family val="2"/>
    </font>
    <font>
      <sz val="10"/>
      <color theme="1" tint="0.249977111117893"/>
      <name val="Compasse Light"/>
      <family val="2"/>
    </font>
    <font>
      <sz val="10"/>
      <color theme="1" tint="0.249977111117893"/>
      <name val="Compasse ExtraBold"/>
      <family val="2"/>
    </font>
    <font>
      <sz val="10"/>
      <color theme="0"/>
      <name val="Compasse ExtraBold"/>
      <family val="2"/>
    </font>
    <font>
      <sz val="11"/>
      <color theme="1" tint="0.499984740745262"/>
      <name val="Compasse"/>
      <family val="2"/>
    </font>
    <font>
      <sz val="12"/>
      <color theme="1" tint="0.499984740745262"/>
      <name val="Compasse"/>
      <family val="2"/>
    </font>
    <font>
      <sz val="7"/>
      <color theme="1" tint="0.249977111117893"/>
      <name val="Compasse Light"/>
      <family val="2"/>
    </font>
  </fonts>
  <fills count="99">
    <fill>
      <patternFill patternType="none"/>
    </fill>
    <fill>
      <patternFill patternType="gray125"/>
    </fill>
    <fill>
      <patternFill patternType="solid">
        <fgColor rgb="FF004263"/>
        <bgColor indexed="64"/>
      </patternFill>
    </fill>
    <fill>
      <patternFill patternType="solid">
        <fgColor rgb="FF0A4263"/>
        <bgColor indexed="64"/>
      </patternFill>
    </fill>
    <fill>
      <patternFill patternType="solid">
        <fgColor rgb="FF224C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
      <patternFill patternType="solid">
        <fgColor indexed="22"/>
        <bgColor indexed="31"/>
      </patternFill>
    </fill>
    <fill>
      <patternFill patternType="mediumGray">
        <fgColor indexed="22"/>
      </patternFill>
    </fill>
    <fill>
      <patternFill patternType="lightGray">
        <fgColor indexed="12"/>
      </patternFill>
    </fill>
    <fill>
      <patternFill patternType="solid">
        <fgColor indexed="54"/>
        <bgColor indexed="64"/>
      </patternFill>
    </fill>
    <fill>
      <patternFill patternType="gray0625"/>
    </fill>
    <fill>
      <patternFill patternType="solid">
        <fgColor indexed="10"/>
        <bgColor indexed="64"/>
      </patternFill>
    </fill>
    <fill>
      <patternFill patternType="solid">
        <fgColor indexed="47"/>
        <bgColor indexed="22"/>
      </patternFill>
    </fill>
    <fill>
      <patternFill patternType="solid">
        <fgColor indexed="40"/>
      </patternFill>
    </fill>
    <fill>
      <patternFill patternType="solid">
        <fgColor indexed="18"/>
        <bgColor indexed="64"/>
      </patternFill>
    </fill>
    <fill>
      <patternFill patternType="solid">
        <fgColor indexed="42"/>
        <bgColor indexed="64"/>
      </patternFill>
    </fill>
    <fill>
      <patternFill patternType="solid">
        <fgColor indexed="16"/>
        <bgColor indexed="64"/>
      </patternFill>
    </fill>
    <fill>
      <patternFill patternType="solid">
        <fgColor indexed="8"/>
        <bgColor indexed="64"/>
      </patternFill>
    </fill>
    <fill>
      <patternFill patternType="solid">
        <fgColor indexed="11"/>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DCEDF4"/>
        <bgColor indexed="64"/>
      </patternFill>
    </fill>
    <fill>
      <patternFill patternType="solid">
        <fgColor theme="0" tint="-4.9989318521683403E-2"/>
        <bgColor indexed="64"/>
      </patternFill>
    </fill>
  </fills>
  <borders count="59">
    <border>
      <left/>
      <right/>
      <top/>
      <bottom/>
      <diagonal/>
    </border>
    <border>
      <left/>
      <right/>
      <top style="thin">
        <color rgb="FF0A4263"/>
      </top>
      <bottom style="thin">
        <color rgb="FF0A426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bottom style="thin">
        <color auto="1"/>
      </bottom>
      <diagonal/>
    </border>
    <border>
      <left/>
      <right/>
      <top/>
      <bottom style="thin">
        <color theme="4" tint="0.499984740745262"/>
      </bottom>
      <diagonal/>
    </border>
    <border>
      <left/>
      <right style="hair">
        <color indexed="64"/>
      </right>
      <top/>
      <bottom style="thin">
        <color indexed="64"/>
      </bottom>
      <diagonal/>
    </border>
    <border>
      <left/>
      <right style="hair">
        <color indexed="64"/>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8"/>
      </bottom>
      <diagonal/>
    </border>
    <border>
      <left/>
      <right/>
      <top style="hair">
        <color indexed="8"/>
      </top>
      <bottom style="hair">
        <color indexed="8"/>
      </bottom>
      <diagonal/>
    </border>
    <border>
      <left/>
      <right/>
      <top/>
      <bottom style="medium">
        <color indexed="18"/>
      </bottom>
      <diagonal/>
    </border>
    <border>
      <left style="double">
        <color indexed="64"/>
      </left>
      <right/>
      <top/>
      <bottom style="hair">
        <color indexed="64"/>
      </bottom>
      <diagonal/>
    </border>
    <border>
      <left/>
      <right/>
      <top/>
      <bottom style="thin">
        <color indexed="44"/>
      </bottom>
      <diagonal/>
    </border>
    <border>
      <left style="thin">
        <color auto="1"/>
      </left>
      <right style="thin">
        <color indexed="64"/>
      </right>
      <top style="thin">
        <color indexed="64"/>
      </top>
      <bottom/>
      <diagonal/>
    </border>
    <border>
      <left/>
      <right/>
      <top style="thin">
        <color indexed="64"/>
      </top>
      <bottom style="thick">
        <color indexed="64"/>
      </bottom>
      <diagonal/>
    </border>
    <border>
      <left/>
      <right/>
      <top/>
      <bottom style="dotted">
        <color indexed="64"/>
      </bottom>
      <diagonal/>
    </border>
    <border>
      <left style="double">
        <color indexed="64"/>
      </left>
      <right style="double">
        <color indexed="64"/>
      </right>
      <top style="double">
        <color indexed="64"/>
      </top>
      <bottom style="double">
        <color indexed="64"/>
      </bottom>
      <diagonal/>
    </border>
    <border>
      <left style="thin">
        <color indexed="23"/>
      </left>
      <right/>
      <top style="thin">
        <color indexed="23"/>
      </top>
      <bottom/>
      <diagonal/>
    </border>
    <border>
      <left style="hair">
        <color auto="1"/>
      </left>
      <right/>
      <top style="hair">
        <color auto="1"/>
      </top>
      <bottom/>
      <diagonal/>
    </border>
    <border>
      <left style="double">
        <color indexed="64"/>
      </left>
      <right style="thin">
        <color indexed="64"/>
      </right>
      <top style="double">
        <color indexed="64"/>
      </top>
      <bottom/>
      <diagonal/>
    </border>
    <border>
      <left/>
      <right/>
      <top style="medium">
        <color indexed="23"/>
      </top>
      <bottom style="medium">
        <color indexed="23"/>
      </bottom>
      <diagonal/>
    </border>
    <border>
      <left style="thin">
        <color indexed="48"/>
      </left>
      <right style="thin">
        <color indexed="48"/>
      </right>
      <top style="thin">
        <color indexed="48"/>
      </top>
      <bottom style="thin">
        <color indexed="48"/>
      </bottom>
      <diagonal/>
    </border>
    <border>
      <left/>
      <right/>
      <top style="medium">
        <color indexed="9"/>
      </top>
      <bottom style="medium">
        <color indexed="9"/>
      </bottom>
      <diagonal/>
    </border>
    <border>
      <left/>
      <right/>
      <top/>
      <bottom style="medium">
        <color indexed="9"/>
      </bottom>
      <diagonal/>
    </border>
    <border>
      <left/>
      <right/>
      <top style="medium">
        <color indexed="9"/>
      </top>
      <bottom/>
      <diagonal/>
    </border>
    <border>
      <left/>
      <right/>
      <top style="thin">
        <color indexed="56"/>
      </top>
      <bottom style="double">
        <color indexed="56"/>
      </bottom>
      <diagonal/>
    </border>
    <border>
      <left/>
      <right/>
      <top/>
      <bottom style="thin">
        <color indexed="64"/>
      </bottom>
      <diagonal/>
    </border>
    <border>
      <left/>
      <right/>
      <top style="thin">
        <color theme="0" tint="-0.14999847407452621"/>
      </top>
      <bottom style="thin">
        <color theme="0" tint="-0.14999847407452621"/>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style="thin">
        <color theme="0" tint="-0.24994659260841701"/>
      </top>
      <bottom style="thin">
        <color theme="0" tint="-0.249977111117893"/>
      </bottom>
      <diagonal/>
    </border>
  </borders>
  <cellStyleXfs count="17595">
    <xf numFmtId="0" fontId="0" fillId="0" borderId="0"/>
    <xf numFmtId="0" fontId="4" fillId="0" borderId="0"/>
    <xf numFmtId="0" fontId="4" fillId="0" borderId="0"/>
    <xf numFmtId="170" fontId="4" fillId="0" borderId="0" applyFont="0" applyFill="0" applyBorder="0" applyAlignment="0" applyProtection="0"/>
    <xf numFmtId="9" fontId="5" fillId="0" borderId="0" applyFont="0" applyFill="0" applyBorder="0" applyAlignment="0" applyProtection="0"/>
    <xf numFmtId="0" fontId="4" fillId="0" borderId="0">
      <alignment vertical="top"/>
    </xf>
    <xf numFmtId="170" fontId="4" fillId="0" borderId="0" applyFont="0" applyFill="0" applyBorder="0" applyAlignment="0" applyProtection="0"/>
    <xf numFmtId="0" fontId="4" fillId="0" borderId="0"/>
    <xf numFmtId="0" fontId="7" fillId="0" borderId="0"/>
    <xf numFmtId="43" fontId="7" fillId="0" borderId="0" applyFont="0" applyFill="0" applyBorder="0" applyAlignment="0" applyProtection="0"/>
    <xf numFmtId="0" fontId="4" fillId="0" borderId="0">
      <alignment vertical="center"/>
    </xf>
    <xf numFmtId="43" fontId="4" fillId="0" borderId="0" applyFont="0" applyFill="0" applyBorder="0" applyAlignment="0" applyProtection="0"/>
    <xf numFmtId="9" fontId="4" fillId="0" borderId="0" applyFont="0" applyFill="0" applyBorder="0" applyAlignment="0" applyProtection="0"/>
    <xf numFmtId="0" fontId="4" fillId="0" borderId="0">
      <alignment vertical="center"/>
    </xf>
    <xf numFmtId="43" fontId="4" fillId="0" borderId="0" applyFont="0" applyFill="0" applyBorder="0" applyAlignment="0" applyProtection="0"/>
    <xf numFmtId="176" fontId="4" fillId="0" borderId="0" applyFont="0" applyFill="0" applyBorder="0" applyAlignment="0" applyProtection="0"/>
    <xf numFmtId="0" fontId="36" fillId="0" borderId="12" applyNumberFormat="0" applyFill="0" applyAlignment="0" applyProtection="0"/>
    <xf numFmtId="0" fontId="37" fillId="0" borderId="13"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0" fillId="6" borderId="0" applyNumberFormat="0" applyBorder="0" applyAlignment="0" applyProtection="0"/>
    <xf numFmtId="0" fontId="29" fillId="7" borderId="0" applyNumberFormat="0" applyBorder="0" applyAlignment="0" applyProtection="0"/>
    <xf numFmtId="0" fontId="28" fillId="8" borderId="0" applyNumberFormat="0" applyBorder="0" applyAlignment="0" applyProtection="0"/>
    <xf numFmtId="0" fontId="34" fillId="9" borderId="5" applyNumberFormat="0" applyAlignment="0" applyProtection="0"/>
    <xf numFmtId="0" fontId="31" fillId="10" borderId="6" applyNumberFormat="0" applyAlignment="0" applyProtection="0"/>
    <xf numFmtId="0" fontId="26" fillId="10" borderId="5" applyNumberFormat="0" applyAlignment="0" applyProtection="0"/>
    <xf numFmtId="0" fontId="33" fillId="0" borderId="7" applyNumberFormat="0" applyFill="0" applyAlignment="0" applyProtection="0"/>
    <xf numFmtId="0" fontId="27" fillId="11" borderId="8" applyNumberFormat="0" applyAlignment="0" applyProtection="0"/>
    <xf numFmtId="0" fontId="32" fillId="0" borderId="0" applyNumberFormat="0" applyFill="0" applyBorder="0" applyAlignment="0" applyProtection="0"/>
    <xf numFmtId="0" fontId="7" fillId="12" borderId="9" applyNumberFormat="0" applyAlignment="0" applyProtection="0"/>
    <xf numFmtId="0" fontId="35" fillId="0" borderId="0" applyNumberFormat="0" applyFill="0" applyBorder="0" applyAlignment="0" applyProtection="0"/>
    <xf numFmtId="0" fontId="24" fillId="0" borderId="10" applyNumberFormat="0" applyFill="0" applyAlignment="0" applyProtection="0"/>
    <xf numFmtId="0" fontId="38" fillId="0" borderId="0" applyNumberFormat="0" applyFill="0" applyBorder="0" applyAlignment="0" applyProtection="0"/>
    <xf numFmtId="0" fontId="39" fillId="0" borderId="0"/>
    <xf numFmtId="0" fontId="43" fillId="7" borderId="0" applyNumberFormat="0" applyBorder="0" applyAlignment="0" applyProtection="0"/>
    <xf numFmtId="0" fontId="44" fillId="10" borderId="5" applyNumberFormat="0" applyAlignment="0" applyProtection="0"/>
    <xf numFmtId="0" fontId="45" fillId="11" borderId="8" applyNumberFormat="0" applyAlignment="0" applyProtection="0"/>
    <xf numFmtId="43" fontId="4" fillId="0" borderId="0" applyFont="0" applyFill="0" applyBorder="0" applyAlignment="0" applyProtection="0"/>
    <xf numFmtId="44" fontId="40" fillId="0" borderId="0" applyFont="0" applyFill="0" applyBorder="0" applyAlignment="0" applyProtection="0"/>
    <xf numFmtId="0" fontId="46" fillId="0" borderId="0" applyNumberFormat="0" applyFill="0" applyBorder="0" applyAlignment="0" applyProtection="0"/>
    <xf numFmtId="0" fontId="47" fillId="6" borderId="0" applyNumberFormat="0" applyBorder="0" applyAlignment="0" applyProtection="0"/>
    <xf numFmtId="0" fontId="41" fillId="0" borderId="12" applyNumberFormat="0" applyFill="0" applyAlignment="0" applyProtection="0"/>
    <xf numFmtId="0" fontId="48" fillId="0" borderId="13" applyNumberFormat="0" applyFill="0" applyAlignment="0" applyProtection="0"/>
    <xf numFmtId="0" fontId="41" fillId="0" borderId="0" applyNumberFormat="0" applyFill="0" applyBorder="0" applyAlignment="0" applyProtection="0"/>
    <xf numFmtId="0" fontId="48" fillId="0" borderId="0" applyNumberFormat="0" applyFill="0" applyBorder="0" applyAlignment="0" applyProtection="0"/>
    <xf numFmtId="0" fontId="49" fillId="9" borderId="5" applyNumberFormat="0" applyAlignment="0" applyProtection="0"/>
    <xf numFmtId="0" fontId="50" fillId="0" borderId="7" applyNumberFormat="0" applyFill="0" applyAlignment="0" applyProtection="0"/>
    <xf numFmtId="0" fontId="51" fillId="8" borderId="0" applyNumberFormat="0" applyBorder="0" applyAlignment="0" applyProtection="0"/>
    <xf numFmtId="0" fontId="39" fillId="12" borderId="9" applyNumberFormat="0" applyAlignment="0" applyProtection="0"/>
    <xf numFmtId="0" fontId="52" fillId="10" borderId="6" applyNumberFormat="0" applyAlignment="0" applyProtection="0"/>
    <xf numFmtId="0" fontId="42" fillId="0" borderId="0" applyNumberFormat="0" applyFill="0" applyBorder="0" applyAlignment="0" applyProtection="0"/>
    <xf numFmtId="0" fontId="53" fillId="0" borderId="10" applyNumberFormat="0" applyFill="0" applyAlignment="0" applyProtection="0"/>
    <xf numFmtId="0" fontId="54" fillId="0" borderId="0" applyNumberFormat="0" applyFill="0" applyBorder="0" applyAlignment="0" applyProtection="0"/>
    <xf numFmtId="43" fontId="39" fillId="0" borderId="0" applyFont="0" applyFill="0" applyBorder="0" applyAlignment="0" applyProtection="0"/>
    <xf numFmtId="0" fontId="5" fillId="0" borderId="0"/>
    <xf numFmtId="43" fontId="7" fillId="0" borderId="0" applyFont="0" applyFill="0" applyBorder="0" applyAlignment="0" applyProtection="0"/>
    <xf numFmtId="0" fontId="56" fillId="0" borderId="0"/>
    <xf numFmtId="0" fontId="57" fillId="0" borderId="0"/>
    <xf numFmtId="0" fontId="56" fillId="0" borderId="0"/>
    <xf numFmtId="0" fontId="56" fillId="0" borderId="0"/>
    <xf numFmtId="0" fontId="56" fillId="0" borderId="0"/>
    <xf numFmtId="0" fontId="56" fillId="0" borderId="0"/>
    <xf numFmtId="0" fontId="59" fillId="7" borderId="0" applyNumberFormat="0" applyBorder="0" applyAlignment="0" applyProtection="0"/>
    <xf numFmtId="0" fontId="64" fillId="0" borderId="0">
      <alignment vertical="top"/>
    </xf>
    <xf numFmtId="0" fontId="65" fillId="39" borderId="0" applyNumberFormat="0" applyBorder="0" applyAlignment="0" applyProtection="0"/>
    <xf numFmtId="0" fontId="65" fillId="40" borderId="0" applyNumberFormat="0" applyBorder="0" applyAlignment="0" applyProtection="0"/>
    <xf numFmtId="0" fontId="65" fillId="41" borderId="0" applyNumberFormat="0" applyBorder="0" applyAlignment="0" applyProtection="0"/>
    <xf numFmtId="0" fontId="65" fillId="42" borderId="0" applyNumberFormat="0" applyBorder="0" applyAlignment="0" applyProtection="0"/>
    <xf numFmtId="0" fontId="65" fillId="43" borderId="0" applyNumberFormat="0" applyBorder="0" applyAlignment="0" applyProtection="0"/>
    <xf numFmtId="0" fontId="65" fillId="44" borderId="0" applyNumberFormat="0" applyBorder="0" applyAlignment="0" applyProtection="0"/>
    <xf numFmtId="0" fontId="65" fillId="45" borderId="0" applyNumberFormat="0" applyBorder="0" applyAlignment="0" applyProtection="0"/>
    <xf numFmtId="0" fontId="65" fillId="46" borderId="0" applyNumberFormat="0" applyBorder="0" applyAlignment="0" applyProtection="0"/>
    <xf numFmtId="0" fontId="65" fillId="47" borderId="0" applyNumberFormat="0" applyBorder="0" applyAlignment="0" applyProtection="0"/>
    <xf numFmtId="0" fontId="65" fillId="42" borderId="0" applyNumberFormat="0" applyBorder="0" applyAlignment="0" applyProtection="0"/>
    <xf numFmtId="0" fontId="65" fillId="45" borderId="0" applyNumberFormat="0" applyBorder="0" applyAlignment="0" applyProtection="0"/>
    <xf numFmtId="0" fontId="65" fillId="48" borderId="0" applyNumberFormat="0" applyBorder="0" applyAlignment="0" applyProtection="0"/>
    <xf numFmtId="0" fontId="66" fillId="49" borderId="0" applyNumberFormat="0" applyBorder="0" applyAlignment="0" applyProtection="0"/>
    <xf numFmtId="0" fontId="66" fillId="46" borderId="0" applyNumberFormat="0" applyBorder="0" applyAlignment="0" applyProtection="0"/>
    <xf numFmtId="0" fontId="66" fillId="47"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7" fillId="0" borderId="14"/>
    <xf numFmtId="178" fontId="68" fillId="0" borderId="0">
      <alignment vertical="top"/>
    </xf>
    <xf numFmtId="0" fontId="69" fillId="0" borderId="15"/>
    <xf numFmtId="0" fontId="70" fillId="0" borderId="0">
      <alignment horizontal="left"/>
    </xf>
    <xf numFmtId="0" fontId="71" fillId="0" borderId="0" applyNumberFormat="0" applyFont="0" applyFill="0" applyAlignment="0" applyProtection="0"/>
    <xf numFmtId="0" fontId="72" fillId="0" borderId="0" applyNumberFormat="0" applyFont="0" applyFill="0" applyAlignment="0" applyProtection="0"/>
    <xf numFmtId="0" fontId="73" fillId="53" borderId="16" applyNumberFormat="0" applyAlignment="0" applyProtection="0"/>
    <xf numFmtId="0" fontId="74" fillId="0" borderId="0">
      <protection locked="0"/>
    </xf>
    <xf numFmtId="0" fontId="66" fillId="54" borderId="0" applyNumberFormat="0" applyBorder="0" applyAlignment="0" applyProtection="0"/>
    <xf numFmtId="0" fontId="66" fillId="55" borderId="0" applyNumberFormat="0" applyBorder="0" applyAlignment="0" applyProtection="0"/>
    <xf numFmtId="0" fontId="66" fillId="56"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7" borderId="0" applyNumberFormat="0" applyBorder="0" applyAlignment="0" applyProtection="0"/>
    <xf numFmtId="176" fontId="75" fillId="0" borderId="0" applyFont="0" applyFill="0" applyBorder="0" applyAlignment="0" applyProtection="0"/>
    <xf numFmtId="179" fontId="74" fillId="0" borderId="0">
      <protection locked="0"/>
    </xf>
    <xf numFmtId="0" fontId="76" fillId="40" borderId="0" applyNumberFormat="0" applyBorder="0" applyAlignment="0" applyProtection="0"/>
    <xf numFmtId="164" fontId="4" fillId="0" borderId="0" applyFont="0" applyFill="0" applyBorder="0" applyAlignment="0" applyProtection="0"/>
    <xf numFmtId="0" fontId="77" fillId="58" borderId="0" applyNumberFormat="0" applyBorder="0" applyAlignment="0" applyProtection="0"/>
    <xf numFmtId="0" fontId="78" fillId="0" borderId="0"/>
    <xf numFmtId="0" fontId="4" fillId="0" borderId="0"/>
    <xf numFmtId="0" fontId="4" fillId="0" borderId="0"/>
    <xf numFmtId="178" fontId="4" fillId="0" borderId="0"/>
    <xf numFmtId="0" fontId="78" fillId="0" borderId="0"/>
    <xf numFmtId="178" fontId="4" fillId="0" borderId="0"/>
    <xf numFmtId="0" fontId="4" fillId="59" borderId="17" applyNumberFormat="0" applyFont="0" applyAlignment="0" applyProtection="0"/>
    <xf numFmtId="180" fontId="74" fillId="0" borderId="0">
      <protection locked="0"/>
    </xf>
    <xf numFmtId="181" fontId="74" fillId="0" borderId="0">
      <protection locked="0"/>
    </xf>
    <xf numFmtId="9" fontId="4" fillId="0" borderId="0" applyFont="0" applyFill="0" applyBorder="0" applyAlignment="0" applyProtection="0"/>
    <xf numFmtId="9" fontId="6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2" fontId="4" fillId="0" borderId="0" applyFont="0" applyFill="0" applyBorder="0" applyProtection="0">
      <alignment horizontal="right"/>
    </xf>
    <xf numFmtId="182" fontId="70" fillId="0" borderId="0"/>
    <xf numFmtId="0" fontId="79" fillId="53" borderId="18" applyNumberFormat="0" applyAlignment="0" applyProtection="0"/>
    <xf numFmtId="38" fontId="80" fillId="0" borderId="0" applyFont="0" applyFill="0" applyBorder="0" applyAlignment="0" applyProtection="0"/>
    <xf numFmtId="183" fontId="81" fillId="0" borderId="0">
      <protection locked="0"/>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2" fillId="0" borderId="0" applyNumberFormat="0" applyFill="0" applyBorder="0" applyAlignment="0" applyProtection="0"/>
    <xf numFmtId="178" fontId="83" fillId="0" borderId="11"/>
    <xf numFmtId="0" fontId="84" fillId="0" borderId="0" applyNumberFormat="0" applyFill="0" applyBorder="0" applyAlignment="0" applyProtection="0"/>
    <xf numFmtId="0" fontId="85" fillId="0" borderId="19" applyNumberFormat="0" applyFill="0" applyAlignment="0" applyProtection="0"/>
    <xf numFmtId="0" fontId="86" fillId="0" borderId="20" applyNumberFormat="0" applyFill="0" applyAlignment="0" applyProtection="0"/>
    <xf numFmtId="0" fontId="87" fillId="0" borderId="21" applyNumberFormat="0" applyFill="0" applyAlignment="0" applyProtection="0"/>
    <xf numFmtId="0" fontId="87" fillId="0" borderId="0" applyNumberFormat="0" applyFill="0" applyBorder="0" applyAlignment="0" applyProtection="0"/>
    <xf numFmtId="178" fontId="83" fillId="0" borderId="11"/>
    <xf numFmtId="183" fontId="88" fillId="0" borderId="0">
      <protection locked="0"/>
    </xf>
    <xf numFmtId="183" fontId="88" fillId="0" borderId="0">
      <protection locked="0"/>
    </xf>
    <xf numFmtId="0" fontId="89" fillId="0" borderId="22" applyNumberFormat="0" applyFill="0" applyAlignment="0" applyProtection="0"/>
    <xf numFmtId="4" fontId="4" fillId="0" borderId="0" applyFont="0" applyFill="0" applyBorder="0" applyAlignment="0" applyProtection="0"/>
    <xf numFmtId="3" fontId="4" fillId="0" borderId="0" applyFont="0" applyFill="0" applyBorder="0" applyAlignment="0" applyProtection="0"/>
    <xf numFmtId="0" fontId="7" fillId="0" borderId="0"/>
    <xf numFmtId="9" fontId="7" fillId="0" borderId="0" applyFont="0" applyFill="0" applyBorder="0" applyAlignment="0" applyProtection="0"/>
    <xf numFmtId="0" fontId="90" fillId="0" borderId="0" applyNumberFormat="0" applyFill="0" applyBorder="0" applyAlignment="0" applyProtection="0">
      <alignment vertical="top"/>
      <protection locked="0"/>
    </xf>
    <xf numFmtId="43" fontId="7"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64" fillId="0" borderId="0">
      <alignment vertical="top"/>
    </xf>
    <xf numFmtId="0" fontId="4" fillId="0" borderId="0"/>
    <xf numFmtId="0" fontId="4" fillId="0" borderId="0"/>
    <xf numFmtId="0" fontId="5" fillId="0" borderId="0"/>
    <xf numFmtId="0" fontId="4" fillId="0" borderId="0"/>
    <xf numFmtId="43" fontId="5" fillId="0" borderId="0" applyFont="0" applyFill="0" applyBorder="0" applyAlignment="0" applyProtection="0"/>
    <xf numFmtId="184" fontId="4" fillId="0" borderId="0" applyFont="0" applyFill="0" applyBorder="0" applyAlignment="0" applyProtection="0"/>
    <xf numFmtId="0" fontId="4" fillId="0" borderId="0">
      <alignment vertical="top"/>
    </xf>
    <xf numFmtId="0" fontId="4" fillId="0" borderId="0"/>
    <xf numFmtId="0" fontId="4" fillId="59" borderId="17" applyNumberFormat="0" applyFont="0" applyAlignment="0" applyProtection="0"/>
    <xf numFmtId="43" fontId="4" fillId="0" borderId="0" applyFont="0" applyFill="0" applyBorder="0" applyAlignment="0" applyProtection="0"/>
    <xf numFmtId="0" fontId="89" fillId="0" borderId="22" applyNumberFormat="0" applyFill="0" applyAlignment="0" applyProtection="0"/>
    <xf numFmtId="0" fontId="4" fillId="0" borderId="0"/>
    <xf numFmtId="0" fontId="4" fillId="0" borderId="0"/>
    <xf numFmtId="178" fontId="4" fillId="0" borderId="0"/>
    <xf numFmtId="178"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7" fillId="0" borderId="21" applyNumberFormat="0" applyFill="0" applyAlignment="0" applyProtection="0"/>
    <xf numFmtId="0" fontId="5" fillId="0" borderId="0"/>
    <xf numFmtId="43" fontId="5" fillId="0" borderId="0" applyFont="0" applyFill="0" applyBorder="0" applyAlignment="0" applyProtection="0"/>
    <xf numFmtId="44" fontId="4" fillId="0" borderId="0" applyFont="0" applyFill="0" applyBorder="0" applyAlignment="0" applyProtection="0"/>
    <xf numFmtId="0" fontId="4" fillId="0" borderId="0" applyAlignment="0"/>
    <xf numFmtId="0" fontId="4" fillId="0" borderId="0" applyAlignment="0"/>
    <xf numFmtId="0" fontId="4" fillId="0" borderId="0" applyAlignment="0"/>
    <xf numFmtId="0" fontId="4" fillId="0" borderId="0" applyAlignment="0"/>
    <xf numFmtId="43" fontId="7" fillId="0" borderId="0" applyFont="0" applyFill="0" applyBorder="0" applyAlignment="0" applyProtection="0"/>
    <xf numFmtId="0" fontId="56" fillId="0" borderId="0"/>
    <xf numFmtId="0" fontId="56"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0" fontId="56" fillId="0" borderId="0"/>
    <xf numFmtId="0" fontId="4" fillId="0" borderId="0">
      <alignment vertical="center"/>
    </xf>
    <xf numFmtId="0" fontId="4" fillId="0" borderId="0">
      <alignment vertical="center"/>
    </xf>
    <xf numFmtId="176" fontId="4" fillId="0" borderId="0" applyFont="0" applyFill="0" applyBorder="0" applyAlignment="0" applyProtection="0"/>
    <xf numFmtId="0" fontId="7" fillId="0" borderId="0"/>
    <xf numFmtId="0" fontId="39" fillId="0" borderId="0"/>
    <xf numFmtId="43" fontId="4" fillId="0" borderId="0" applyFont="0" applyFill="0" applyBorder="0" applyAlignment="0" applyProtection="0"/>
    <xf numFmtId="44" fontId="40" fillId="0" borderId="0" applyFont="0" applyFill="0" applyBorder="0" applyAlignment="0" applyProtection="0"/>
    <xf numFmtId="0" fontId="53" fillId="0" borderId="10" applyNumberFormat="0" applyFill="0" applyAlignment="0" applyProtection="0"/>
    <xf numFmtId="43" fontId="39" fillId="0" borderId="0" applyFont="0" applyFill="0" applyBorder="0" applyAlignment="0" applyProtection="0"/>
    <xf numFmtId="0" fontId="5" fillId="0" borderId="0"/>
    <xf numFmtId="0" fontId="56" fillId="0" borderId="0"/>
    <xf numFmtId="0" fontId="57" fillId="0" borderId="0"/>
    <xf numFmtId="0" fontId="56" fillId="0" borderId="0"/>
    <xf numFmtId="0" fontId="56" fillId="0" borderId="0"/>
    <xf numFmtId="0" fontId="56" fillId="0" borderId="0"/>
    <xf numFmtId="0" fontId="56" fillId="0" borderId="0"/>
    <xf numFmtId="0" fontId="4" fillId="0" borderId="0"/>
    <xf numFmtId="176" fontId="75" fillId="0" borderId="0" applyFont="0" applyFill="0" applyBorder="0" applyAlignment="0" applyProtection="0"/>
    <xf numFmtId="164" fontId="4" fillId="0" borderId="0" applyFont="0" applyFill="0" applyBorder="0" applyAlignment="0" applyProtection="0"/>
    <xf numFmtId="0" fontId="78"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9" fillId="0" borderId="22" applyNumberFormat="0" applyFill="0" applyAlignment="0" applyProtection="0"/>
    <xf numFmtId="4"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39" fillId="0" borderId="0" applyFont="0" applyFill="0" applyBorder="0" applyAlignment="0" applyProtection="0"/>
    <xf numFmtId="0" fontId="5" fillId="0" borderId="0"/>
    <xf numFmtId="0" fontId="29" fillId="7" borderId="0" applyNumberFormat="0" applyBorder="0" applyAlignment="0" applyProtection="0"/>
    <xf numFmtId="0" fontId="26" fillId="10" borderId="5" applyNumberFormat="0" applyAlignment="0" applyProtection="0"/>
    <xf numFmtId="0" fontId="27" fillId="11" borderId="8" applyNumberFormat="0" applyAlignment="0" applyProtection="0"/>
    <xf numFmtId="0" fontId="35" fillId="0" borderId="0" applyNumberFormat="0" applyFill="0" applyBorder="0" applyAlignment="0" applyProtection="0"/>
    <xf numFmtId="0" fontId="30" fillId="6" borderId="0" applyNumberFormat="0" applyBorder="0" applyAlignment="0" applyProtection="0"/>
    <xf numFmtId="0" fontId="36" fillId="0" borderId="12" applyNumberFormat="0" applyFill="0" applyAlignment="0" applyProtection="0"/>
    <xf numFmtId="0" fontId="37" fillId="0" borderId="13"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93" fillId="0" borderId="0" applyNumberFormat="0" applyFill="0" applyBorder="0" applyAlignment="0" applyProtection="0">
      <alignment vertical="top"/>
      <protection locked="0"/>
    </xf>
    <xf numFmtId="0" fontId="91" fillId="0" borderId="0" applyNumberFormat="0" applyFill="0" applyBorder="0" applyAlignment="0" applyProtection="0">
      <alignment vertical="top"/>
      <protection locked="0"/>
    </xf>
    <xf numFmtId="0" fontId="34" fillId="9" borderId="5" applyNumberFormat="0" applyAlignment="0" applyProtection="0"/>
    <xf numFmtId="0" fontId="33" fillId="0" borderId="7" applyNumberFormat="0" applyFill="0" applyAlignment="0" applyProtection="0"/>
    <xf numFmtId="0" fontId="28" fillId="8" borderId="0" applyNumberFormat="0" applyBorder="0" applyAlignment="0" applyProtection="0"/>
    <xf numFmtId="0" fontId="94" fillId="0" borderId="0"/>
    <xf numFmtId="0" fontId="4" fillId="0" borderId="0"/>
    <xf numFmtId="0" fontId="4" fillId="0" borderId="0"/>
    <xf numFmtId="0" fontId="5" fillId="0" borderId="0"/>
    <xf numFmtId="0" fontId="5" fillId="0" borderId="0"/>
    <xf numFmtId="0" fontId="7" fillId="0" borderId="0"/>
    <xf numFmtId="0" fontId="7" fillId="12" borderId="9" applyNumberFormat="0" applyAlignment="0" applyProtection="0"/>
    <xf numFmtId="0" fontId="31" fillId="10" borderId="6"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5" fontId="92" fillId="0" borderId="0" applyFont="0" applyFill="0" applyBorder="0" applyProtection="0">
      <alignment horizontal="right"/>
    </xf>
    <xf numFmtId="0" fontId="38" fillId="0" borderId="0" applyNumberFormat="0" applyFill="0" applyBorder="0" applyAlignment="0" applyProtection="0"/>
    <xf numFmtId="0" fontId="63" fillId="0" borderId="10" applyNumberFormat="0" applyFill="0" applyAlignment="0" applyProtection="0"/>
    <xf numFmtId="0" fontId="24" fillId="0" borderId="10" applyNumberFormat="0" applyFill="0" applyAlignment="0" applyProtection="0"/>
    <xf numFmtId="0" fontId="32" fillId="0" borderId="0" applyNumberFormat="0" applyFill="0" applyBorder="0" applyAlignment="0" applyProtection="0"/>
    <xf numFmtId="0" fontId="23" fillId="0" borderId="0" applyNumberFormat="0" applyFill="0" applyBorder="0" applyAlignment="0" applyProtection="0"/>
    <xf numFmtId="0" fontId="60" fillId="8" borderId="0" applyNumberFormat="0" applyBorder="0" applyAlignment="0" applyProtection="0"/>
    <xf numFmtId="0" fontId="5" fillId="12" borderId="9" applyNumberFormat="0" applyFont="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6" borderId="0" applyNumberFormat="0" applyBorder="0" applyAlignment="0" applyProtection="0"/>
    <xf numFmtId="0" fontId="87" fillId="0" borderId="21" applyNumberFormat="0" applyFill="0" applyAlignment="0" applyProtection="0"/>
    <xf numFmtId="43" fontId="7"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39" fillId="0" borderId="0" applyFont="0" applyFill="0" applyBorder="0" applyAlignment="0" applyProtection="0"/>
    <xf numFmtId="0" fontId="5" fillId="0" borderId="0"/>
    <xf numFmtId="0" fontId="4"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39" fillId="0" borderId="0" applyFont="0" applyFill="0" applyBorder="0" applyAlignment="0" applyProtection="0"/>
    <xf numFmtId="0" fontId="5" fillId="0" borderId="0"/>
    <xf numFmtId="0" fontId="5" fillId="0" borderId="0"/>
    <xf numFmtId="0" fontId="5" fillId="0" borderId="0"/>
    <xf numFmtId="0" fontId="5" fillId="12" borderId="9" applyNumberFormat="0" applyFont="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6" borderId="0" applyNumberFormat="0" applyBorder="0" applyAlignment="0" applyProtection="0"/>
    <xf numFmtId="0" fontId="58" fillId="6" borderId="0" applyNumberFormat="0" applyBorder="0" applyAlignment="0" applyProtection="0"/>
    <xf numFmtId="0" fontId="61" fillId="9" borderId="5" applyNumberFormat="0" applyAlignment="0" applyProtection="0"/>
    <xf numFmtId="0" fontId="62" fillId="0" borderId="7" applyNumberFormat="0" applyFill="0" applyAlignment="0" applyProtection="0"/>
    <xf numFmtId="0" fontId="25" fillId="11" borderId="8" applyNumberFormat="0" applyAlignment="0" applyProtection="0"/>
    <xf numFmtId="0" fontId="20" fillId="0" borderId="0" applyNumberFormat="0" applyFill="0" applyBorder="0" applyAlignment="0" applyProtection="0"/>
    <xf numFmtId="0" fontId="65" fillId="45" borderId="0" applyNumberFormat="0" applyBorder="0" applyAlignment="0" applyProtection="0"/>
    <xf numFmtId="0" fontId="65" fillId="47" borderId="0" applyNumberFormat="0" applyBorder="0" applyAlignment="0" applyProtection="0"/>
    <xf numFmtId="0" fontId="65" fillId="39" borderId="0" applyNumberFormat="0" applyBorder="0" applyAlignment="0" applyProtection="0"/>
    <xf numFmtId="0" fontId="65" fillId="45" borderId="0" applyNumberFormat="0" applyBorder="0" applyAlignment="0" applyProtection="0"/>
    <xf numFmtId="0" fontId="65" fillId="41" borderId="0" applyNumberFormat="0" applyBorder="0" applyAlignment="0" applyProtection="0"/>
    <xf numFmtId="43" fontId="4" fillId="0" borderId="0" applyFont="0" applyFill="0" applyBorder="0" applyAlignment="0" applyProtection="0"/>
    <xf numFmtId="0" fontId="65" fillId="48" borderId="0" applyNumberFormat="0" applyBorder="0" applyAlignment="0" applyProtection="0"/>
    <xf numFmtId="0" fontId="65" fillId="42" borderId="0" applyNumberFormat="0" applyBorder="0" applyAlignment="0" applyProtection="0"/>
    <xf numFmtId="0" fontId="65" fillId="46" borderId="0" applyNumberFormat="0" applyBorder="0" applyAlignment="0" applyProtection="0"/>
    <xf numFmtId="0" fontId="65" fillId="40" borderId="0" applyNumberFormat="0" applyBorder="0" applyAlignment="0" applyProtection="0"/>
    <xf numFmtId="0" fontId="4" fillId="0" borderId="0"/>
    <xf numFmtId="0" fontId="65" fillId="44" borderId="0" applyNumberFormat="0" applyBorder="0" applyAlignment="0" applyProtection="0"/>
    <xf numFmtId="0" fontId="65" fillId="43" borderId="0" applyNumberFormat="0" applyBorder="0" applyAlignment="0" applyProtection="0"/>
    <xf numFmtId="0" fontId="65" fillId="42" borderId="0" applyNumberFormat="0" applyBorder="0" applyAlignment="0" applyProtection="0"/>
    <xf numFmtId="0" fontId="43" fillId="7" borderId="0" applyNumberFormat="0" applyBorder="0" applyAlignment="0" applyProtection="0"/>
    <xf numFmtId="0" fontId="95" fillId="41" borderId="0" applyNumberFormat="0" applyBorder="0" applyAlignment="0" applyProtection="0"/>
    <xf numFmtId="0" fontId="44" fillId="10" borderId="5" applyNumberFormat="0" applyAlignment="0" applyProtection="0"/>
    <xf numFmtId="0" fontId="73" fillId="53" borderId="16" applyNumberFormat="0" applyAlignment="0" applyProtection="0"/>
    <xf numFmtId="0" fontId="96" fillId="60" borderId="24" applyNumberFormat="0" applyAlignment="0" applyProtection="0"/>
    <xf numFmtId="0" fontId="97" fillId="0" borderId="25" applyNumberFormat="0" applyFill="0" applyAlignment="0" applyProtection="0"/>
    <xf numFmtId="0" fontId="45" fillId="11" borderId="8"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7" fillId="0" borderId="0" applyFont="0" applyFill="0" applyBorder="0" applyAlignment="0" applyProtection="0"/>
    <xf numFmtId="0" fontId="66" fillId="54" borderId="0" applyNumberFormat="0" applyBorder="0" applyAlignment="0" applyProtection="0"/>
    <xf numFmtId="0" fontId="66" fillId="55" borderId="0" applyNumberFormat="0" applyBorder="0" applyAlignment="0" applyProtection="0"/>
    <xf numFmtId="0" fontId="66" fillId="56"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7" borderId="0" applyNumberFormat="0" applyBorder="0" applyAlignment="0" applyProtection="0"/>
    <xf numFmtId="0" fontId="98" fillId="44" borderId="16" applyNumberFormat="0" applyAlignment="0" applyProtection="0"/>
    <xf numFmtId="0" fontId="46" fillId="0" borderId="0" applyNumberFormat="0" applyFill="0" applyBorder="0" applyAlignment="0" applyProtection="0"/>
    <xf numFmtId="0" fontId="47" fillId="6" borderId="0" applyNumberFormat="0" applyBorder="0" applyAlignment="0" applyProtection="0"/>
    <xf numFmtId="0" fontId="41" fillId="0" borderId="12" applyNumberFormat="0" applyFill="0" applyAlignment="0" applyProtection="0"/>
    <xf numFmtId="0" fontId="48" fillId="0" borderId="13" applyNumberFormat="0" applyFill="0" applyAlignment="0" applyProtection="0"/>
    <xf numFmtId="0" fontId="41" fillId="0" borderId="0" applyNumberFormat="0" applyFill="0" applyBorder="0" applyAlignment="0" applyProtection="0"/>
    <xf numFmtId="0" fontId="48" fillId="0" borderId="0" applyNumberFormat="0" applyFill="0" applyBorder="0" applyAlignment="0" applyProtection="0"/>
    <xf numFmtId="0" fontId="90" fillId="0" borderId="0" applyNumberFormat="0" applyFill="0" applyBorder="0" applyAlignment="0" applyProtection="0">
      <alignment vertical="top"/>
      <protection locked="0"/>
    </xf>
    <xf numFmtId="0" fontId="49" fillId="9" borderId="5" applyNumberFormat="0" applyAlignment="0" applyProtection="0"/>
    <xf numFmtId="0" fontId="50" fillId="0" borderId="7" applyNumberFormat="0" applyFill="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51" fillId="8" borderId="0" applyNumberFormat="0" applyBorder="0" applyAlignment="0" applyProtection="0"/>
    <xf numFmtId="0" fontId="4" fillId="0" borderId="0">
      <alignment vertical="center"/>
    </xf>
    <xf numFmtId="0" fontId="39" fillId="0" borderId="0"/>
    <xf numFmtId="0" fontId="39" fillId="12" borderId="9" applyNumberFormat="0" applyAlignment="0" applyProtection="0"/>
    <xf numFmtId="0" fontId="52" fillId="10" borderId="6" applyNumberFormat="0" applyAlignment="0" applyProtection="0"/>
    <xf numFmtId="0" fontId="79" fillId="53" borderId="18"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9" fillId="0" borderId="0" applyNumberFormat="0" applyFill="0" applyBorder="0" applyAlignment="0" applyProtection="0"/>
    <xf numFmtId="0" fontId="82" fillId="0" borderId="0" applyNumberFormat="0" applyFill="0" applyBorder="0" applyAlignment="0" applyProtection="0"/>
    <xf numFmtId="0" fontId="42" fillId="0" borderId="0" applyNumberFormat="0" applyFill="0" applyBorder="0" applyAlignment="0" applyProtection="0"/>
    <xf numFmtId="0" fontId="85" fillId="0" borderId="19" applyNumberFormat="0" applyFill="0" applyAlignment="0" applyProtection="0"/>
    <xf numFmtId="0" fontId="86" fillId="0" borderId="20" applyNumberFormat="0" applyFill="0" applyAlignment="0" applyProtection="0"/>
    <xf numFmtId="0" fontId="87" fillId="0" borderId="21" applyNumberFormat="0" applyFill="0" applyAlignment="0" applyProtection="0"/>
    <xf numFmtId="0" fontId="87"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4" fillId="0" borderId="0" applyNumberFormat="0" applyFill="0" applyBorder="0" applyAlignment="0" applyProtection="0"/>
    <xf numFmtId="0" fontId="4" fillId="0" borderId="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60" fillId="8" borderId="0" applyNumberFormat="0" applyBorder="0" applyAlignment="0" applyProtection="0"/>
    <xf numFmtId="0" fontId="63" fillId="0" borderId="10" applyNumberFormat="0" applyFill="0" applyAlignment="0" applyProtection="0"/>
    <xf numFmtId="0" fontId="23" fillId="0" borderId="0" applyNumberFormat="0" applyFill="0" applyBorder="0" applyAlignment="0" applyProtection="0"/>
    <xf numFmtId="0" fontId="100" fillId="0" borderId="2" applyNumberFormat="0" applyFill="0" applyAlignment="0" applyProtection="0"/>
    <xf numFmtId="0" fontId="101" fillId="0" borderId="3" applyNumberFormat="0" applyFill="0" applyAlignment="0" applyProtection="0"/>
    <xf numFmtId="0" fontId="102" fillId="0" borderId="4" applyNumberFormat="0" applyFill="0" applyAlignment="0" applyProtection="0"/>
    <xf numFmtId="0" fontId="102" fillId="0" borderId="0" applyNumberFormat="0" applyFill="0" applyBorder="0" applyAlignment="0" applyProtection="0"/>
    <xf numFmtId="0" fontId="58" fillId="6" borderId="0" applyNumberFormat="0" applyBorder="0" applyAlignment="0" applyProtection="0"/>
    <xf numFmtId="0" fontId="61" fillId="9" borderId="5" applyNumberFormat="0" applyAlignment="0" applyProtection="0"/>
    <xf numFmtId="0" fontId="103" fillId="10" borderId="6" applyNumberFormat="0" applyAlignment="0" applyProtection="0"/>
    <xf numFmtId="0" fontId="104" fillId="10" borderId="5" applyNumberFormat="0" applyAlignment="0" applyProtection="0"/>
    <xf numFmtId="0" fontId="62" fillId="0" borderId="7" applyNumberFormat="0" applyFill="0" applyAlignment="0" applyProtection="0"/>
    <xf numFmtId="0" fontId="25" fillId="11" borderId="8" applyNumberFormat="0" applyAlignment="0" applyProtection="0"/>
    <xf numFmtId="0" fontId="20" fillId="0" borderId="0" applyNumberFormat="0" applyFill="0" applyBorder="0" applyAlignment="0" applyProtection="0"/>
    <xf numFmtId="0" fontId="5" fillId="12" borderId="9" applyNumberFormat="0" applyFont="0" applyAlignment="0" applyProtection="0"/>
    <xf numFmtId="0" fontId="105" fillId="0" borderId="0" applyNumberFormat="0" applyFill="0" applyBorder="0" applyAlignment="0" applyProtection="0"/>
    <xf numFmtId="0" fontId="17"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17"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17"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17"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17"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17"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66" fillId="49" borderId="0" applyNumberFormat="0" applyBorder="0" applyAlignment="0" applyProtection="0"/>
    <xf numFmtId="0" fontId="66" fillId="46" borderId="0" applyNumberFormat="0" applyBorder="0" applyAlignment="0" applyProtection="0"/>
    <xf numFmtId="0" fontId="66" fillId="47"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76" fillId="40" borderId="0" applyNumberFormat="0" applyBorder="0" applyAlignment="0" applyProtection="0"/>
    <xf numFmtId="184" fontId="4" fillId="0" borderId="0" applyFont="0" applyFill="0" applyBorder="0" applyAlignment="0" applyProtection="0"/>
    <xf numFmtId="0" fontId="77" fillId="58" borderId="0" applyNumberFormat="0" applyBorder="0" applyAlignment="0" applyProtection="0"/>
    <xf numFmtId="0" fontId="65" fillId="59" borderId="17" applyNumberFormat="0" applyFont="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0" fontId="84" fillId="0" borderId="0" applyNumberFormat="0" applyFill="0" applyBorder="0" applyAlignment="0" applyProtection="0"/>
    <xf numFmtId="0" fontId="4" fillId="0" borderId="0">
      <alignment vertical="center"/>
    </xf>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4"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0" fontId="4" fillId="0" borderId="0">
      <alignment vertical="top"/>
    </xf>
    <xf numFmtId="43" fontId="5" fillId="0" borderId="0" applyFont="0" applyFill="0" applyBorder="0" applyAlignment="0" applyProtection="0"/>
    <xf numFmtId="0" fontId="4" fillId="0" borderId="0"/>
    <xf numFmtId="0" fontId="4" fillId="0" borderId="0">
      <alignment vertical="top"/>
    </xf>
    <xf numFmtId="0" fontId="4" fillId="0" borderId="0"/>
    <xf numFmtId="0" fontId="4" fillId="0" borderId="0"/>
    <xf numFmtId="43" fontId="5" fillId="0" borderId="0" applyFont="0" applyFill="0" applyBorder="0" applyAlignment="0" applyProtection="0"/>
    <xf numFmtId="43" fontId="4" fillId="0" borderId="0" applyFont="0" applyFill="0" applyBorder="0" applyAlignment="0" applyProtection="0"/>
    <xf numFmtId="0" fontId="4" fillId="0" borderId="0">
      <alignment vertical="top"/>
    </xf>
    <xf numFmtId="0" fontId="4" fillId="0" borderId="0"/>
    <xf numFmtId="187" fontId="4" fillId="0" borderId="0"/>
    <xf numFmtId="43" fontId="65" fillId="0" borderId="0" applyFont="0" applyFill="0" applyBorder="0" applyAlignment="0" applyProtection="0"/>
    <xf numFmtId="0" fontId="107" fillId="0" borderId="0"/>
    <xf numFmtId="190" fontId="4" fillId="0" borderId="0">
      <alignment horizontal="center"/>
    </xf>
    <xf numFmtId="43" fontId="4" fillId="0" borderId="0" applyFont="0" applyFill="0" applyBorder="0" applyAlignment="0" applyProtection="0"/>
    <xf numFmtId="184" fontId="4" fillId="0" borderId="0" applyFont="0" applyFill="0" applyBorder="0" applyAlignment="0" applyProtection="0"/>
    <xf numFmtId="38" fontId="75" fillId="38" borderId="0" applyNumberFormat="0" applyBorder="0" applyAlignment="0" applyProtection="0"/>
    <xf numFmtId="0" fontId="108" fillId="0" borderId="0">
      <alignment horizontal="left"/>
    </xf>
    <xf numFmtId="0" fontId="106" fillId="0" borderId="0" applyNumberFormat="0" applyFill="0" applyBorder="0" applyAlignment="0" applyProtection="0">
      <alignment vertical="top"/>
      <protection locked="0"/>
    </xf>
    <xf numFmtId="10" fontId="75" fillId="38" borderId="30" applyNumberFormat="0" applyBorder="0" applyAlignment="0" applyProtection="0"/>
    <xf numFmtId="0" fontId="109" fillId="0" borderId="33"/>
    <xf numFmtId="184" fontId="4" fillId="0" borderId="0" applyFont="0" applyFill="0" applyBorder="0" applyAlignment="0" applyProtection="0"/>
    <xf numFmtId="184" fontId="4" fillId="0" borderId="0" applyFont="0" applyFill="0" applyBorder="0" applyAlignment="0" applyProtection="0"/>
    <xf numFmtId="191" fontId="4" fillId="0" borderId="0"/>
    <xf numFmtId="0" fontId="4" fillId="0" borderId="0"/>
    <xf numFmtId="10" fontId="4" fillId="0" borderId="0" applyFont="0" applyFill="0" applyBorder="0" applyAlignment="0" applyProtection="0"/>
    <xf numFmtId="9" fontId="4" fillId="0" borderId="0" applyFont="0" applyFill="0" applyBorder="0" applyAlignment="0" applyProtection="0"/>
    <xf numFmtId="189" fontId="68" fillId="0" borderId="0" applyFont="0" applyFill="0" applyBorder="0" applyAlignment="0" applyProtection="0"/>
    <xf numFmtId="0" fontId="109" fillId="0" borderId="0"/>
    <xf numFmtId="43" fontId="5" fillId="0" borderId="0" applyFont="0" applyFill="0" applyBorder="0" applyAlignment="0" applyProtection="0"/>
    <xf numFmtId="43" fontId="4" fillId="0" borderId="0" applyFont="0" applyFill="0" applyBorder="0" applyAlignment="0" applyProtection="0"/>
    <xf numFmtId="0" fontId="110" fillId="0" borderId="0"/>
    <xf numFmtId="187" fontId="5" fillId="0" borderId="0"/>
    <xf numFmtId="43" fontId="65" fillId="0" borderId="0" applyFont="0" applyFill="0" applyBorder="0" applyAlignment="0" applyProtection="0"/>
    <xf numFmtId="9" fontId="65" fillId="0" borderId="0" applyFont="0" applyFill="0" applyBorder="0" applyAlignment="0" applyProtection="0"/>
    <xf numFmtId="43" fontId="65" fillId="0" borderId="0" applyFont="0" applyFill="0" applyBorder="0" applyAlignment="0" applyProtection="0"/>
    <xf numFmtId="9" fontId="65" fillId="0" borderId="0" applyFont="0" applyFill="0" applyBorder="0" applyAlignment="0" applyProtection="0"/>
    <xf numFmtId="43" fontId="5" fillId="0" borderId="0" applyFont="0" applyFill="0" applyBorder="0" applyAlignment="0" applyProtection="0"/>
    <xf numFmtId="174" fontId="4" fillId="0" borderId="0" applyFont="0" applyFill="0" applyBorder="0" applyAlignment="0" applyProtection="0"/>
    <xf numFmtId="187" fontId="4" fillId="0" borderId="0"/>
    <xf numFmtId="187" fontId="4" fillId="0" borderId="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4" fillId="0" borderId="0"/>
    <xf numFmtId="187" fontId="5" fillId="0" borderId="0"/>
    <xf numFmtId="187" fontId="118" fillId="0" borderId="0"/>
    <xf numFmtId="197" fontId="118" fillId="0" borderId="0"/>
    <xf numFmtId="198" fontId="119" fillId="0" borderId="0"/>
    <xf numFmtId="43" fontId="5" fillId="0" borderId="0" applyFont="0" applyFill="0" applyBorder="0" applyAlignment="0" applyProtection="0"/>
    <xf numFmtId="175" fontId="4" fillId="0" borderId="0"/>
    <xf numFmtId="199" fontId="116" fillId="0" borderId="0"/>
    <xf numFmtId="199" fontId="116" fillId="0" borderId="0"/>
    <xf numFmtId="199" fontId="116" fillId="0" borderId="0"/>
    <xf numFmtId="199" fontId="116" fillId="0" borderId="0"/>
    <xf numFmtId="199" fontId="116"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200" fontId="4" fillId="0" borderId="0"/>
    <xf numFmtId="199" fontId="116"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6" fillId="0" borderId="0"/>
    <xf numFmtId="199" fontId="116"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199" fontId="116"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6" fillId="0" borderId="0"/>
    <xf numFmtId="199" fontId="116"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92" fontId="92" fillId="0" borderId="0" applyFont="0" applyFill="0" applyBorder="0" applyAlignment="0" applyProtection="0"/>
    <xf numFmtId="192" fontId="4" fillId="0" borderId="0" applyFont="0" applyFill="0" applyBorder="0" applyAlignment="0" applyProtection="0"/>
    <xf numFmtId="203" fontId="4" fillId="0" borderId="0" applyFont="0" applyFill="0" applyBorder="0" applyAlignment="0" applyProtection="0"/>
    <xf numFmtId="193" fontId="4" fillId="0" borderId="0" applyFont="0" applyFill="0" applyBorder="0" applyAlignment="0" applyProtection="0"/>
    <xf numFmtId="204" fontId="120" fillId="0" borderId="0" applyFont="0" applyFill="0" applyBorder="0" applyAlignment="0" applyProtection="0"/>
    <xf numFmtId="205" fontId="68" fillId="0" borderId="0" applyFont="0" applyFill="0" applyBorder="0" applyAlignment="0" applyProtection="0"/>
    <xf numFmtId="206" fontId="4" fillId="0" borderId="0" applyFont="0" applyFill="0" applyBorder="0" applyAlignment="0" applyProtection="0"/>
    <xf numFmtId="193" fontId="121" fillId="0" borderId="0" applyFont="0" applyFill="0" applyBorder="0" applyAlignment="0" applyProtection="0"/>
    <xf numFmtId="204" fontId="92" fillId="0" borderId="0" applyFont="0" applyFill="0" applyBorder="0" applyAlignment="0" applyProtection="0"/>
    <xf numFmtId="205" fontId="121" fillId="0" borderId="0" applyFont="0" applyFill="0" applyBorder="0" applyAlignment="0" applyProtection="0"/>
    <xf numFmtId="206" fontId="92" fillId="0" borderId="0" applyFont="0" applyFill="0" applyBorder="0" applyAlignment="0" applyProtection="0"/>
    <xf numFmtId="207" fontId="122" fillId="0" borderId="0" applyFill="0" applyBorder="0" applyAlignment="0"/>
    <xf numFmtId="187" fontId="4" fillId="0" borderId="0"/>
    <xf numFmtId="187" fontId="4" fillId="0" borderId="0"/>
    <xf numFmtId="187" fontId="4" fillId="0" borderId="0"/>
    <xf numFmtId="187" fontId="4" fillId="0" borderId="0"/>
    <xf numFmtId="187" fontId="4" fillId="0" borderId="0"/>
    <xf numFmtId="187" fontId="4" fillId="0" borderId="0"/>
    <xf numFmtId="187" fontId="110" fillId="0" borderId="0" applyNumberFormat="0" applyFont="0" applyFill="0" applyBorder="0" applyAlignment="0" applyProtection="0"/>
    <xf numFmtId="208" fontId="4" fillId="0" borderId="0" applyFont="0" applyFill="0" applyBorder="0" applyAlignment="0" applyProtection="0"/>
    <xf numFmtId="187" fontId="123" fillId="0" borderId="0"/>
    <xf numFmtId="209" fontId="4" fillId="0" borderId="0" applyFont="0" applyFill="0" applyBorder="0" applyAlignment="0" applyProtection="0"/>
    <xf numFmtId="210"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187"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0"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116" fillId="0" borderId="0" applyFont="0" applyFill="0" applyBorder="0" applyAlignment="0" applyProtection="0"/>
    <xf numFmtId="222" fontId="116" fillId="0" borderId="0" applyFont="0" applyFill="0" applyBorder="0" applyAlignment="0" applyProtection="0"/>
    <xf numFmtId="222" fontId="116" fillId="0" borderId="0" applyFont="0" applyFill="0" applyBorder="0" applyAlignment="0" applyProtection="0"/>
    <xf numFmtId="222" fontId="116"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187"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11"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3"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5" fontId="4" fillId="0" borderId="0" applyFont="0" applyFill="0" applyBorder="0" applyAlignment="0" applyProtection="0"/>
    <xf numFmtId="225" fontId="116"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116" fillId="0" borderId="0" applyFont="0" applyFill="0" applyBorder="0" applyAlignment="0" applyProtection="0"/>
    <xf numFmtId="225" fontId="116" fillId="0" borderId="0" applyFont="0" applyFill="0" applyBorder="0" applyAlignment="0" applyProtection="0"/>
    <xf numFmtId="225" fontId="116" fillId="0" borderId="0" applyFont="0" applyFill="0" applyBorder="0" applyAlignment="0" applyProtection="0"/>
    <xf numFmtId="225" fontId="116"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187"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6"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4" fillId="58" borderId="0" applyNumberFormat="0" applyFont="0" applyAlignment="0" applyProtection="0"/>
    <xf numFmtId="228"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116" fillId="0" borderId="0" applyFont="0" applyFill="0" applyBorder="0" applyAlignment="0" applyProtection="0"/>
    <xf numFmtId="228" fontId="116" fillId="0" borderId="0" applyFont="0" applyFill="0" applyBorder="0" applyAlignment="0" applyProtection="0"/>
    <xf numFmtId="228" fontId="116" fillId="0" borderId="0" applyFont="0" applyFill="0" applyBorder="0" applyAlignment="0" applyProtection="0"/>
    <xf numFmtId="228" fontId="116"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187" fontId="4" fillId="0" borderId="0" applyFont="0" applyFill="0" applyBorder="0" applyAlignment="0" applyProtection="0"/>
    <xf numFmtId="228"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32"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33"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4" fontId="4" fillId="0" borderId="0" applyFont="0" applyFill="0" applyBorder="0" applyProtection="0">
      <alignment horizontal="right"/>
    </xf>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116" fillId="0" borderId="0" applyFont="0" applyFill="0" applyBorder="0" applyProtection="0">
      <alignment horizontal="right"/>
    </xf>
    <xf numFmtId="234" fontId="116" fillId="0" borderId="0" applyFont="0" applyFill="0" applyBorder="0" applyProtection="0">
      <alignment horizontal="right"/>
    </xf>
    <xf numFmtId="234" fontId="116" fillId="0" borderId="0" applyFont="0" applyFill="0" applyBorder="0" applyProtection="0">
      <alignment horizontal="right"/>
    </xf>
    <xf numFmtId="234" fontId="116"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187" fontId="4" fillId="0" borderId="0" applyFont="0" applyFill="0" applyBorder="0" applyProtection="0">
      <alignment horizontal="right"/>
    </xf>
    <xf numFmtId="234" fontId="4" fillId="0" borderId="0" applyFont="0" applyFill="0" applyBorder="0" applyProtection="0">
      <alignment horizontal="right"/>
    </xf>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7"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187" fontId="124" fillId="0" borderId="0" applyNumberFormat="0" applyFill="0" applyBorder="0" applyAlignment="0" applyProtection="0"/>
    <xf numFmtId="174"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31" fontId="4" fillId="0" borderId="0" applyFont="0" applyFill="0" applyBorder="0" applyAlignment="0" applyProtection="0"/>
    <xf numFmtId="23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196"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36" fontId="4" fillId="0" borderId="0" applyFont="0" applyFill="0" applyBorder="0" applyAlignment="0" applyProtection="0"/>
    <xf numFmtId="236"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187" fontId="124" fillId="0" borderId="0" applyNumberFormat="0" applyFill="0" applyBorder="0" applyAlignment="0" applyProtection="0"/>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4" fillId="0" borderId="36" applyNumberFormat="0" applyFont="0" applyFill="0" applyAlignment="0" applyProtection="0"/>
    <xf numFmtId="187" fontId="4" fillId="0" borderId="36" applyNumberFormat="0" applyFont="0" applyFill="0" applyAlignment="0" applyProtection="0"/>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55" fillId="0" borderId="0" applyNumberFormat="0" applyFill="0" applyBorder="0" applyAlignment="0" applyProtection="0"/>
    <xf numFmtId="187" fontId="55" fillId="0" borderId="0" applyNumberFormat="0" applyFill="0" applyBorder="0" applyAlignment="0" applyProtection="0"/>
    <xf numFmtId="187" fontId="55" fillId="0" borderId="0" applyNumberFormat="0" applyFill="0" applyBorder="0" applyAlignment="0" applyProtection="0"/>
    <xf numFmtId="187" fontId="128" fillId="0" borderId="0" applyFont="0" applyFill="0" applyBorder="0" applyAlignment="0" applyProtection="0"/>
    <xf numFmtId="187" fontId="128" fillId="0" borderId="0" applyFont="0" applyFill="0" applyBorder="0" applyAlignment="0" applyProtection="0"/>
    <xf numFmtId="187" fontId="4" fillId="0" borderId="30">
      <alignment horizontal="right"/>
    </xf>
    <xf numFmtId="187" fontId="4" fillId="0" borderId="30">
      <alignment horizontal="right"/>
    </xf>
    <xf numFmtId="245" fontId="4" fillId="0" borderId="30">
      <alignment horizontal="left" vertical="center" wrapText="1"/>
    </xf>
    <xf numFmtId="245" fontId="4" fillId="0" borderId="30">
      <alignment horizontal="left" vertical="center" wrapText="1"/>
    </xf>
    <xf numFmtId="9" fontId="129" fillId="0" borderId="0" applyFont="0" applyFill="0" applyBorder="0" applyAlignment="0" applyProtection="0"/>
    <xf numFmtId="37" fontId="4" fillId="0" borderId="0" applyFont="0" applyFill="0" applyBorder="0" applyAlignment="0" applyProtection="0"/>
    <xf numFmtId="211" fontId="120" fillId="0" borderId="0" applyFont="0" applyFill="0" applyBorder="0" applyAlignment="0" applyProtection="0"/>
    <xf numFmtId="39" fontId="120" fillId="0" borderId="0" applyFont="0" applyFill="0" applyBorder="0" applyAlignment="0" applyProtection="0"/>
    <xf numFmtId="246" fontId="4" fillId="0" borderId="0" applyFont="0" applyFill="0" applyBorder="0" applyAlignment="0" applyProtection="0"/>
    <xf numFmtId="247" fontId="120" fillId="0" borderId="0" applyFont="0" applyFill="0" applyBorder="0" applyAlignment="0" applyProtection="0"/>
    <xf numFmtId="175" fontId="129" fillId="0" borderId="0" applyFont="0" applyFill="0" applyBorder="0" applyAlignment="0" applyProtection="0"/>
    <xf numFmtId="39" fontId="121" fillId="0" borderId="0" applyFont="0" applyFill="0" applyBorder="0" applyAlignment="0" applyProtection="0"/>
    <xf numFmtId="10" fontId="129" fillId="0" borderId="0" applyFont="0" applyFill="0" applyBorder="0" applyAlignment="0" applyProtection="0"/>
    <xf numFmtId="246" fontId="92" fillId="0" borderId="0" applyFont="0" applyFill="0" applyBorder="0" applyAlignment="0" applyProtection="0">
      <alignment horizontal="right"/>
    </xf>
    <xf numFmtId="248" fontId="129" fillId="0" borderId="0" applyFont="0" applyFill="0" applyBorder="0" applyAlignment="0" applyProtection="0"/>
    <xf numFmtId="39" fontId="67" fillId="0" borderId="0" applyFont="0" applyFill="0" applyBorder="0" applyAlignment="0" applyProtection="0"/>
    <xf numFmtId="187" fontId="65" fillId="39" borderId="0" applyNumberFormat="0" applyBorder="0" applyAlignment="0" applyProtection="0"/>
    <xf numFmtId="187" fontId="65" fillId="39" borderId="0" applyNumberFormat="0" applyBorder="0" applyAlignment="0" applyProtection="0"/>
    <xf numFmtId="187" fontId="65" fillId="40" borderId="0" applyNumberFormat="0" applyBorder="0" applyAlignment="0" applyProtection="0"/>
    <xf numFmtId="187" fontId="65" fillId="40" borderId="0" applyNumberFormat="0" applyBorder="0" applyAlignment="0" applyProtection="0"/>
    <xf numFmtId="187" fontId="65" fillId="41" borderId="0" applyNumberFormat="0" applyBorder="0" applyAlignment="0" applyProtection="0"/>
    <xf numFmtId="187" fontId="65" fillId="41" borderId="0" applyNumberFormat="0" applyBorder="0" applyAlignment="0" applyProtection="0"/>
    <xf numFmtId="187" fontId="65" fillId="42" borderId="0" applyNumberFormat="0" applyBorder="0" applyAlignment="0" applyProtection="0"/>
    <xf numFmtId="187" fontId="65" fillId="42" borderId="0" applyNumberFormat="0" applyBorder="0" applyAlignment="0" applyProtection="0"/>
    <xf numFmtId="187" fontId="65" fillId="43" borderId="0" applyNumberFormat="0" applyBorder="0" applyAlignment="0" applyProtection="0"/>
    <xf numFmtId="187" fontId="65" fillId="43" borderId="0" applyNumberFormat="0" applyBorder="0" applyAlignment="0" applyProtection="0"/>
    <xf numFmtId="187" fontId="65" fillId="44" borderId="0" applyNumberFormat="0" applyBorder="0" applyAlignment="0" applyProtection="0"/>
    <xf numFmtId="187" fontId="65" fillId="44" borderId="0" applyNumberFormat="0" applyBorder="0" applyAlignment="0" applyProtection="0"/>
    <xf numFmtId="187" fontId="65" fillId="39" borderId="0" applyNumberFormat="0" applyBorder="0" applyAlignment="0" applyProtection="0"/>
    <xf numFmtId="187" fontId="65" fillId="40" borderId="0" applyNumberFormat="0" applyBorder="0" applyAlignment="0" applyProtection="0"/>
    <xf numFmtId="187" fontId="65" fillId="41" borderId="0" applyNumberFormat="0" applyBorder="0" applyAlignment="0" applyProtection="0"/>
    <xf numFmtId="187" fontId="65" fillId="42" borderId="0" applyNumberFormat="0" applyBorder="0" applyAlignment="0" applyProtection="0"/>
    <xf numFmtId="187" fontId="65" fillId="43" borderId="0" applyNumberFormat="0" applyBorder="0" applyAlignment="0" applyProtection="0"/>
    <xf numFmtId="187" fontId="65" fillId="44" borderId="0" applyNumberFormat="0" applyBorder="0" applyAlignment="0" applyProtection="0"/>
    <xf numFmtId="187" fontId="130" fillId="39" borderId="0" applyNumberFormat="0" applyBorder="0" applyAlignment="0" applyProtection="0"/>
    <xf numFmtId="187" fontId="130" fillId="39" borderId="0" applyNumberFormat="0" applyBorder="0" applyAlignment="0" applyProtection="0"/>
    <xf numFmtId="187" fontId="5" fillId="14" borderId="0" applyNumberFormat="0" applyBorder="0" applyAlignment="0" applyProtection="0"/>
    <xf numFmtId="187" fontId="130" fillId="39" borderId="0" applyNumberFormat="0" applyBorder="0" applyAlignment="0" applyProtection="0"/>
    <xf numFmtId="187" fontId="5" fillId="14" borderId="0" applyNumberFormat="0" applyBorder="0" applyAlignment="0" applyProtection="0"/>
    <xf numFmtId="187" fontId="130" fillId="39" borderId="0" applyNumberFormat="0" applyBorder="0" applyAlignment="0" applyProtection="0"/>
    <xf numFmtId="187" fontId="130" fillId="39" borderId="0" applyNumberFormat="0" applyBorder="0" applyAlignment="0" applyProtection="0"/>
    <xf numFmtId="187" fontId="5" fillId="14" borderId="0" applyNumberFormat="0" applyBorder="0" applyAlignment="0" applyProtection="0"/>
    <xf numFmtId="187" fontId="65" fillId="39" borderId="0" applyNumberFormat="0" applyBorder="0" applyAlignment="0" applyProtection="0"/>
    <xf numFmtId="187" fontId="130" fillId="39" borderId="0" applyNumberFormat="0" applyBorder="0" applyAlignment="0" applyProtection="0"/>
    <xf numFmtId="187" fontId="130" fillId="39" borderId="0" applyNumberFormat="0" applyBorder="0" applyAlignment="0" applyProtection="0"/>
    <xf numFmtId="187" fontId="130" fillId="39" borderId="0" applyNumberFormat="0" applyBorder="0" applyAlignment="0" applyProtection="0"/>
    <xf numFmtId="187" fontId="130" fillId="39" borderId="0" applyNumberFormat="0" applyBorder="0" applyAlignment="0" applyProtection="0"/>
    <xf numFmtId="187" fontId="130" fillId="39" borderId="0" applyNumberFormat="0" applyBorder="0" applyAlignment="0" applyProtection="0"/>
    <xf numFmtId="187" fontId="5" fillId="14" borderId="0" applyNumberFormat="0" applyBorder="0" applyAlignment="0" applyProtection="0"/>
    <xf numFmtId="187" fontId="130" fillId="40" borderId="0" applyNumberFormat="0" applyBorder="0" applyAlignment="0" applyProtection="0"/>
    <xf numFmtId="187" fontId="130" fillId="40" borderId="0" applyNumberFormat="0" applyBorder="0" applyAlignment="0" applyProtection="0"/>
    <xf numFmtId="187" fontId="5" fillId="18" borderId="0" applyNumberFormat="0" applyBorder="0" applyAlignment="0" applyProtection="0"/>
    <xf numFmtId="187" fontId="130" fillId="40" borderId="0" applyNumberFormat="0" applyBorder="0" applyAlignment="0" applyProtection="0"/>
    <xf numFmtId="187" fontId="5" fillId="18" borderId="0" applyNumberFormat="0" applyBorder="0" applyAlignment="0" applyProtection="0"/>
    <xf numFmtId="187" fontId="130" fillId="40" borderId="0" applyNumberFormat="0" applyBorder="0" applyAlignment="0" applyProtection="0"/>
    <xf numFmtId="187" fontId="130" fillId="40" borderId="0" applyNumberFormat="0" applyBorder="0" applyAlignment="0" applyProtection="0"/>
    <xf numFmtId="187" fontId="5" fillId="18" borderId="0" applyNumberFormat="0" applyBorder="0" applyAlignment="0" applyProtection="0"/>
    <xf numFmtId="187" fontId="65" fillId="40" borderId="0" applyNumberFormat="0" applyBorder="0" applyAlignment="0" applyProtection="0"/>
    <xf numFmtId="187" fontId="130" fillId="40" borderId="0" applyNumberFormat="0" applyBorder="0" applyAlignment="0" applyProtection="0"/>
    <xf numFmtId="187" fontId="130" fillId="40" borderId="0" applyNumberFormat="0" applyBorder="0" applyAlignment="0" applyProtection="0"/>
    <xf numFmtId="187" fontId="130" fillId="40" borderId="0" applyNumberFormat="0" applyBorder="0" applyAlignment="0" applyProtection="0"/>
    <xf numFmtId="187" fontId="130" fillId="40" borderId="0" applyNumberFormat="0" applyBorder="0" applyAlignment="0" applyProtection="0"/>
    <xf numFmtId="187" fontId="130" fillId="40" borderId="0" applyNumberFormat="0" applyBorder="0" applyAlignment="0" applyProtection="0"/>
    <xf numFmtId="187" fontId="5" fillId="18" borderId="0" applyNumberFormat="0" applyBorder="0" applyAlignment="0" applyProtection="0"/>
    <xf numFmtId="187" fontId="130" fillId="41" borderId="0" applyNumberFormat="0" applyBorder="0" applyAlignment="0" applyProtection="0"/>
    <xf numFmtId="187" fontId="130" fillId="41" borderId="0" applyNumberFormat="0" applyBorder="0" applyAlignment="0" applyProtection="0"/>
    <xf numFmtId="187" fontId="5" fillId="22" borderId="0" applyNumberFormat="0" applyBorder="0" applyAlignment="0" applyProtection="0"/>
    <xf numFmtId="187" fontId="130" fillId="41" borderId="0" applyNumberFormat="0" applyBorder="0" applyAlignment="0" applyProtection="0"/>
    <xf numFmtId="187" fontId="5" fillId="22" borderId="0" applyNumberFormat="0" applyBorder="0" applyAlignment="0" applyProtection="0"/>
    <xf numFmtId="187" fontId="130" fillId="41" borderId="0" applyNumberFormat="0" applyBorder="0" applyAlignment="0" applyProtection="0"/>
    <xf numFmtId="187" fontId="130" fillId="41" borderId="0" applyNumberFormat="0" applyBorder="0" applyAlignment="0" applyProtection="0"/>
    <xf numFmtId="187" fontId="5" fillId="22" borderId="0" applyNumberFormat="0" applyBorder="0" applyAlignment="0" applyProtection="0"/>
    <xf numFmtId="187" fontId="65" fillId="41" borderId="0" applyNumberFormat="0" applyBorder="0" applyAlignment="0" applyProtection="0"/>
    <xf numFmtId="187" fontId="130" fillId="41" borderId="0" applyNumberFormat="0" applyBorder="0" applyAlignment="0" applyProtection="0"/>
    <xf numFmtId="187" fontId="130" fillId="41" borderId="0" applyNumberFormat="0" applyBorder="0" applyAlignment="0" applyProtection="0"/>
    <xf numFmtId="187" fontId="130" fillId="41" borderId="0" applyNumberFormat="0" applyBorder="0" applyAlignment="0" applyProtection="0"/>
    <xf numFmtId="187" fontId="130" fillId="41" borderId="0" applyNumberFormat="0" applyBorder="0" applyAlignment="0" applyProtection="0"/>
    <xf numFmtId="187" fontId="130" fillId="41" borderId="0" applyNumberFormat="0" applyBorder="0" applyAlignment="0" applyProtection="0"/>
    <xf numFmtId="187" fontId="5" fillId="2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5" fillId="26" borderId="0" applyNumberFormat="0" applyBorder="0" applyAlignment="0" applyProtection="0"/>
    <xf numFmtId="187" fontId="130" fillId="42" borderId="0" applyNumberFormat="0" applyBorder="0" applyAlignment="0" applyProtection="0"/>
    <xf numFmtId="187" fontId="5" fillId="26"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5" fillId="26" borderId="0" applyNumberFormat="0" applyBorder="0" applyAlignment="0" applyProtection="0"/>
    <xf numFmtId="187" fontId="65" fillId="4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5" fillId="26" borderId="0" applyNumberFormat="0" applyBorder="0" applyAlignment="0" applyProtection="0"/>
    <xf numFmtId="187" fontId="130" fillId="43" borderId="0" applyNumberFormat="0" applyBorder="0" applyAlignment="0" applyProtection="0"/>
    <xf numFmtId="187" fontId="130" fillId="43" borderId="0" applyNumberFormat="0" applyBorder="0" applyAlignment="0" applyProtection="0"/>
    <xf numFmtId="187" fontId="5" fillId="30" borderId="0" applyNumberFormat="0" applyBorder="0" applyAlignment="0" applyProtection="0"/>
    <xf numFmtId="187" fontId="130" fillId="43" borderId="0" applyNumberFormat="0" applyBorder="0" applyAlignment="0" applyProtection="0"/>
    <xf numFmtId="187" fontId="5" fillId="30" borderId="0" applyNumberFormat="0" applyBorder="0" applyAlignment="0" applyProtection="0"/>
    <xf numFmtId="187" fontId="130" fillId="43" borderId="0" applyNumberFormat="0" applyBorder="0" applyAlignment="0" applyProtection="0"/>
    <xf numFmtId="187" fontId="130" fillId="43" borderId="0" applyNumberFormat="0" applyBorder="0" applyAlignment="0" applyProtection="0"/>
    <xf numFmtId="187" fontId="5" fillId="30" borderId="0" applyNumberFormat="0" applyBorder="0" applyAlignment="0" applyProtection="0"/>
    <xf numFmtId="187" fontId="65" fillId="43" borderId="0" applyNumberFormat="0" applyBorder="0" applyAlignment="0" applyProtection="0"/>
    <xf numFmtId="187" fontId="130" fillId="43" borderId="0" applyNumberFormat="0" applyBorder="0" applyAlignment="0" applyProtection="0"/>
    <xf numFmtId="187" fontId="130" fillId="43" borderId="0" applyNumberFormat="0" applyBorder="0" applyAlignment="0" applyProtection="0"/>
    <xf numFmtId="187" fontId="130" fillId="43" borderId="0" applyNumberFormat="0" applyBorder="0" applyAlignment="0" applyProtection="0"/>
    <xf numFmtId="187" fontId="130" fillId="43" borderId="0" applyNumberFormat="0" applyBorder="0" applyAlignment="0" applyProtection="0"/>
    <xf numFmtId="187" fontId="130" fillId="43" borderId="0" applyNumberFormat="0" applyBorder="0" applyAlignment="0" applyProtection="0"/>
    <xf numFmtId="187" fontId="5" fillId="30"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5" fillId="34" borderId="0" applyNumberFormat="0" applyBorder="0" applyAlignment="0" applyProtection="0"/>
    <xf numFmtId="187" fontId="130" fillId="44" borderId="0" applyNumberFormat="0" applyBorder="0" applyAlignment="0" applyProtection="0"/>
    <xf numFmtId="187" fontId="5" fillId="34"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5" fillId="34" borderId="0" applyNumberFormat="0" applyBorder="0" applyAlignment="0" applyProtection="0"/>
    <xf numFmtId="187" fontId="65" fillId="44"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5" fillId="34" borderId="0" applyNumberFormat="0" applyBorder="0" applyAlignment="0" applyProtection="0"/>
    <xf numFmtId="187" fontId="65" fillId="39" borderId="0" applyNumberFormat="0" applyBorder="0" applyAlignment="0" applyProtection="0"/>
    <xf numFmtId="187" fontId="65" fillId="40" borderId="0" applyNumberFormat="0" applyBorder="0" applyAlignment="0" applyProtection="0"/>
    <xf numFmtId="187" fontId="65" fillId="41" borderId="0" applyNumberFormat="0" applyBorder="0" applyAlignment="0" applyProtection="0"/>
    <xf numFmtId="187" fontId="65" fillId="42" borderId="0" applyNumberFormat="0" applyBorder="0" applyAlignment="0" applyProtection="0"/>
    <xf numFmtId="187" fontId="65" fillId="43" borderId="0" applyNumberFormat="0" applyBorder="0" applyAlignment="0" applyProtection="0"/>
    <xf numFmtId="187" fontId="65" fillId="44" borderId="0" applyNumberFormat="0" applyBorder="0" applyAlignment="0" applyProtection="0"/>
    <xf numFmtId="246" fontId="67" fillId="0" borderId="0" applyFont="0" applyFill="0" applyBorder="0" applyAlignment="0" applyProtection="0"/>
    <xf numFmtId="187" fontId="65" fillId="45" borderId="0" applyNumberFormat="0" applyBorder="0" applyAlignment="0" applyProtection="0"/>
    <xf numFmtId="187" fontId="65" fillId="45" borderId="0" applyNumberFormat="0" applyBorder="0" applyAlignment="0" applyProtection="0"/>
    <xf numFmtId="187" fontId="65" fillId="46" borderId="0" applyNumberFormat="0" applyBorder="0" applyAlignment="0" applyProtection="0"/>
    <xf numFmtId="187" fontId="65" fillId="46" borderId="0" applyNumberFormat="0" applyBorder="0" applyAlignment="0" applyProtection="0"/>
    <xf numFmtId="187" fontId="65" fillId="47" borderId="0" applyNumberFormat="0" applyBorder="0" applyAlignment="0" applyProtection="0"/>
    <xf numFmtId="187" fontId="65" fillId="47" borderId="0" applyNumberFormat="0" applyBorder="0" applyAlignment="0" applyProtection="0"/>
    <xf numFmtId="187" fontId="65" fillId="42" borderId="0" applyNumberFormat="0" applyBorder="0" applyAlignment="0" applyProtection="0"/>
    <xf numFmtId="187" fontId="65" fillId="42" borderId="0" applyNumberFormat="0" applyBorder="0" applyAlignment="0" applyProtection="0"/>
    <xf numFmtId="187" fontId="65" fillId="45" borderId="0" applyNumberFormat="0" applyBorder="0" applyAlignment="0" applyProtection="0"/>
    <xf numFmtId="187" fontId="65" fillId="45" borderId="0" applyNumberFormat="0" applyBorder="0" applyAlignment="0" applyProtection="0"/>
    <xf numFmtId="187" fontId="65" fillId="48" borderId="0" applyNumberFormat="0" applyBorder="0" applyAlignment="0" applyProtection="0"/>
    <xf numFmtId="187" fontId="65" fillId="48" borderId="0" applyNumberFormat="0" applyBorder="0" applyAlignment="0" applyProtection="0"/>
    <xf numFmtId="187" fontId="65" fillId="45" borderId="0" applyNumberFormat="0" applyBorder="0" applyAlignment="0" applyProtection="0"/>
    <xf numFmtId="187" fontId="65" fillId="46" borderId="0" applyNumberFormat="0" applyBorder="0" applyAlignment="0" applyProtection="0"/>
    <xf numFmtId="187" fontId="65" fillId="47" borderId="0" applyNumberFormat="0" applyBorder="0" applyAlignment="0" applyProtection="0"/>
    <xf numFmtId="187" fontId="65" fillId="42" borderId="0" applyNumberFormat="0" applyBorder="0" applyAlignment="0" applyProtection="0"/>
    <xf numFmtId="187" fontId="65" fillId="45" borderId="0" applyNumberFormat="0" applyBorder="0" applyAlignment="0" applyProtection="0"/>
    <xf numFmtId="187" fontId="65" fillId="48"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5" fillId="15" borderId="0" applyNumberFormat="0" applyBorder="0" applyAlignment="0" applyProtection="0"/>
    <xf numFmtId="187" fontId="130" fillId="45" borderId="0" applyNumberFormat="0" applyBorder="0" applyAlignment="0" applyProtection="0"/>
    <xf numFmtId="187" fontId="5" fillId="1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5" fillId="15" borderId="0" applyNumberFormat="0" applyBorder="0" applyAlignment="0" applyProtection="0"/>
    <xf numFmtId="187" fontId="65"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5" fillId="15" borderId="0" applyNumberFormat="0" applyBorder="0" applyAlignment="0" applyProtection="0"/>
    <xf numFmtId="187" fontId="130" fillId="46" borderId="0" applyNumberFormat="0" applyBorder="0" applyAlignment="0" applyProtection="0"/>
    <xf numFmtId="187" fontId="130" fillId="46" borderId="0" applyNumberFormat="0" applyBorder="0" applyAlignment="0" applyProtection="0"/>
    <xf numFmtId="187" fontId="5" fillId="19" borderId="0" applyNumberFormat="0" applyBorder="0" applyAlignment="0" applyProtection="0"/>
    <xf numFmtId="187" fontId="130" fillId="46" borderId="0" applyNumberFormat="0" applyBorder="0" applyAlignment="0" applyProtection="0"/>
    <xf numFmtId="187" fontId="5" fillId="19" borderId="0" applyNumberFormat="0" applyBorder="0" applyAlignment="0" applyProtection="0"/>
    <xf numFmtId="187" fontId="130" fillId="46" borderId="0" applyNumberFormat="0" applyBorder="0" applyAlignment="0" applyProtection="0"/>
    <xf numFmtId="187" fontId="130" fillId="46" borderId="0" applyNumberFormat="0" applyBorder="0" applyAlignment="0" applyProtection="0"/>
    <xf numFmtId="187" fontId="5" fillId="19" borderId="0" applyNumberFormat="0" applyBorder="0" applyAlignment="0" applyProtection="0"/>
    <xf numFmtId="187" fontId="65" fillId="46" borderId="0" applyNumberFormat="0" applyBorder="0" applyAlignment="0" applyProtection="0"/>
    <xf numFmtId="187" fontId="130" fillId="46" borderId="0" applyNumberFormat="0" applyBorder="0" applyAlignment="0" applyProtection="0"/>
    <xf numFmtId="187" fontId="130" fillId="46" borderId="0" applyNumberFormat="0" applyBorder="0" applyAlignment="0" applyProtection="0"/>
    <xf numFmtId="187" fontId="130" fillId="46" borderId="0" applyNumberFormat="0" applyBorder="0" applyAlignment="0" applyProtection="0"/>
    <xf numFmtId="187" fontId="130" fillId="46" borderId="0" applyNumberFormat="0" applyBorder="0" applyAlignment="0" applyProtection="0"/>
    <xf numFmtId="187" fontId="130" fillId="46" borderId="0" applyNumberFormat="0" applyBorder="0" applyAlignment="0" applyProtection="0"/>
    <xf numFmtId="187" fontId="5" fillId="19"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5" fillId="23" borderId="0" applyNumberFormat="0" applyBorder="0" applyAlignment="0" applyProtection="0"/>
    <xf numFmtId="187" fontId="130" fillId="47" borderId="0" applyNumberFormat="0" applyBorder="0" applyAlignment="0" applyProtection="0"/>
    <xf numFmtId="187" fontId="5" fillId="23"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5" fillId="23" borderId="0" applyNumberFormat="0" applyBorder="0" applyAlignment="0" applyProtection="0"/>
    <xf numFmtId="187" fontId="65" fillId="47"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5" fillId="23"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5" fillId="27" borderId="0" applyNumberFormat="0" applyBorder="0" applyAlignment="0" applyProtection="0"/>
    <xf numFmtId="187" fontId="130" fillId="42" borderId="0" applyNumberFormat="0" applyBorder="0" applyAlignment="0" applyProtection="0"/>
    <xf numFmtId="187" fontId="5" fillId="27"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5" fillId="27" borderId="0" applyNumberFormat="0" applyBorder="0" applyAlignment="0" applyProtection="0"/>
    <xf numFmtId="187" fontId="65" fillId="4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5" fillId="27"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5" fillId="31" borderId="0" applyNumberFormat="0" applyBorder="0" applyAlignment="0" applyProtection="0"/>
    <xf numFmtId="187" fontId="130" fillId="45" borderId="0" applyNumberFormat="0" applyBorder="0" applyAlignment="0" applyProtection="0"/>
    <xf numFmtId="187" fontId="5" fillId="31"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5" fillId="31" borderId="0" applyNumberFormat="0" applyBorder="0" applyAlignment="0" applyProtection="0"/>
    <xf numFmtId="187" fontId="65"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5" fillId="31"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5" fillId="35" borderId="0" applyNumberFormat="0" applyBorder="0" applyAlignment="0" applyProtection="0"/>
    <xf numFmtId="187" fontId="130" fillId="48" borderId="0" applyNumberFormat="0" applyBorder="0" applyAlignment="0" applyProtection="0"/>
    <xf numFmtId="187" fontId="5" fillId="35"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5" fillId="35" borderId="0" applyNumberFormat="0" applyBorder="0" applyAlignment="0" applyProtection="0"/>
    <xf numFmtId="187" fontId="65"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5" fillId="35" borderId="0" applyNumberFormat="0" applyBorder="0" applyAlignment="0" applyProtection="0"/>
    <xf numFmtId="187" fontId="65" fillId="45" borderId="0" applyNumberFormat="0" applyBorder="0" applyAlignment="0" applyProtection="0"/>
    <xf numFmtId="187" fontId="65" fillId="46" borderId="0" applyNumberFormat="0" applyBorder="0" applyAlignment="0" applyProtection="0"/>
    <xf numFmtId="187" fontId="65" fillId="47" borderId="0" applyNumberFormat="0" applyBorder="0" applyAlignment="0" applyProtection="0"/>
    <xf numFmtId="187" fontId="65" fillId="42" borderId="0" applyNumberFormat="0" applyBorder="0" applyAlignment="0" applyProtection="0"/>
    <xf numFmtId="187" fontId="65" fillId="45" borderId="0" applyNumberFormat="0" applyBorder="0" applyAlignment="0" applyProtection="0"/>
    <xf numFmtId="187" fontId="65" fillId="48" borderId="0" applyNumberFormat="0" applyBorder="0" applyAlignment="0" applyProtection="0"/>
    <xf numFmtId="187" fontId="66" fillId="49" borderId="0" applyNumberFormat="0" applyBorder="0" applyAlignment="0" applyProtection="0"/>
    <xf numFmtId="187" fontId="66" fillId="46" borderId="0" applyNumberFormat="0" applyBorder="0" applyAlignment="0" applyProtection="0"/>
    <xf numFmtId="187" fontId="66" fillId="47" borderId="0" applyNumberFormat="0" applyBorder="0" applyAlignment="0" applyProtection="0"/>
    <xf numFmtId="187" fontId="66" fillId="50" borderId="0" applyNumberFormat="0" applyBorder="0" applyAlignment="0" applyProtection="0"/>
    <xf numFmtId="187" fontId="66" fillId="51" borderId="0" applyNumberFormat="0" applyBorder="0" applyAlignment="0" applyProtection="0"/>
    <xf numFmtId="187" fontId="66" fillId="52" borderId="0" applyNumberFormat="0" applyBorder="0" applyAlignment="0" applyProtection="0"/>
    <xf numFmtId="187" fontId="131" fillId="49" borderId="0" applyNumberFormat="0" applyBorder="0" applyAlignment="0" applyProtection="0"/>
    <xf numFmtId="187" fontId="131" fillId="49" borderId="0" applyNumberFormat="0" applyBorder="0" applyAlignment="0" applyProtection="0"/>
    <xf numFmtId="187" fontId="131" fillId="49" borderId="0" applyNumberFormat="0" applyBorder="0" applyAlignment="0" applyProtection="0"/>
    <xf numFmtId="187" fontId="131" fillId="49" borderId="0" applyNumberFormat="0" applyBorder="0" applyAlignment="0" applyProtection="0"/>
    <xf numFmtId="187" fontId="131" fillId="49" borderId="0" applyNumberFormat="0" applyBorder="0" applyAlignment="0" applyProtection="0"/>
    <xf numFmtId="187" fontId="66" fillId="49" borderId="0" applyNumberFormat="0" applyBorder="0" applyAlignment="0" applyProtection="0"/>
    <xf numFmtId="187" fontId="131" fillId="49" borderId="0" applyNumberFormat="0" applyBorder="0" applyAlignment="0" applyProtection="0"/>
    <xf numFmtId="187" fontId="131" fillId="49" borderId="0" applyNumberFormat="0" applyBorder="0" applyAlignment="0" applyProtection="0"/>
    <xf numFmtId="187" fontId="131" fillId="49" borderId="0" applyNumberFormat="0" applyBorder="0" applyAlignment="0" applyProtection="0"/>
    <xf numFmtId="187" fontId="131" fillId="49" borderId="0" applyNumberFormat="0" applyBorder="0" applyAlignment="0" applyProtection="0"/>
    <xf numFmtId="187" fontId="131" fillId="49" borderId="0" applyNumberFormat="0" applyBorder="0" applyAlignment="0" applyProtection="0"/>
    <xf numFmtId="187" fontId="131" fillId="46" borderId="0" applyNumberFormat="0" applyBorder="0" applyAlignment="0" applyProtection="0"/>
    <xf numFmtId="187" fontId="131" fillId="46" borderId="0" applyNumberFormat="0" applyBorder="0" applyAlignment="0" applyProtection="0"/>
    <xf numFmtId="187" fontId="131" fillId="46" borderId="0" applyNumberFormat="0" applyBorder="0" applyAlignment="0" applyProtection="0"/>
    <xf numFmtId="187" fontId="131" fillId="46" borderId="0" applyNumberFormat="0" applyBorder="0" applyAlignment="0" applyProtection="0"/>
    <xf numFmtId="187" fontId="131" fillId="46" borderId="0" applyNumberFormat="0" applyBorder="0" applyAlignment="0" applyProtection="0"/>
    <xf numFmtId="187" fontId="66" fillId="46" borderId="0" applyNumberFormat="0" applyBorder="0" applyAlignment="0" applyProtection="0"/>
    <xf numFmtId="187" fontId="131" fillId="46" borderId="0" applyNumberFormat="0" applyBorder="0" applyAlignment="0" applyProtection="0"/>
    <xf numFmtId="187" fontId="131" fillId="46" borderId="0" applyNumberFormat="0" applyBorder="0" applyAlignment="0" applyProtection="0"/>
    <xf numFmtId="187" fontId="131" fillId="46" borderId="0" applyNumberFormat="0" applyBorder="0" applyAlignment="0" applyProtection="0"/>
    <xf numFmtId="187" fontId="131" fillId="46" borderId="0" applyNumberFormat="0" applyBorder="0" applyAlignment="0" applyProtection="0"/>
    <xf numFmtId="187" fontId="131" fillId="46" borderId="0" applyNumberFormat="0" applyBorder="0" applyAlignment="0" applyProtection="0"/>
    <xf numFmtId="187" fontId="131" fillId="47" borderId="0" applyNumberFormat="0" applyBorder="0" applyAlignment="0" applyProtection="0"/>
    <xf numFmtId="187" fontId="131" fillId="47" borderId="0" applyNumberFormat="0" applyBorder="0" applyAlignment="0" applyProtection="0"/>
    <xf numFmtId="187" fontId="131" fillId="47" borderId="0" applyNumberFormat="0" applyBorder="0" applyAlignment="0" applyProtection="0"/>
    <xf numFmtId="187" fontId="131" fillId="47" borderId="0" applyNumberFormat="0" applyBorder="0" applyAlignment="0" applyProtection="0"/>
    <xf numFmtId="187" fontId="131" fillId="47" borderId="0" applyNumberFormat="0" applyBorder="0" applyAlignment="0" applyProtection="0"/>
    <xf numFmtId="187" fontId="66" fillId="47" borderId="0" applyNumberFormat="0" applyBorder="0" applyAlignment="0" applyProtection="0"/>
    <xf numFmtId="187" fontId="131" fillId="47" borderId="0" applyNumberFormat="0" applyBorder="0" applyAlignment="0" applyProtection="0"/>
    <xf numFmtId="187" fontId="131" fillId="47" borderId="0" applyNumberFormat="0" applyBorder="0" applyAlignment="0" applyProtection="0"/>
    <xf numFmtId="187" fontId="131" fillId="47" borderId="0" applyNumberFormat="0" applyBorder="0" applyAlignment="0" applyProtection="0"/>
    <xf numFmtId="187" fontId="131" fillId="47" borderId="0" applyNumberFormat="0" applyBorder="0" applyAlignment="0" applyProtection="0"/>
    <xf numFmtId="187" fontId="131" fillId="47"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66"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66"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2" borderId="0" applyNumberFormat="0" applyBorder="0" applyAlignment="0" applyProtection="0"/>
    <xf numFmtId="187" fontId="131" fillId="52" borderId="0" applyNumberFormat="0" applyBorder="0" applyAlignment="0" applyProtection="0"/>
    <xf numFmtId="187" fontId="131" fillId="52" borderId="0" applyNumberFormat="0" applyBorder="0" applyAlignment="0" applyProtection="0"/>
    <xf numFmtId="187" fontId="131" fillId="52" borderId="0" applyNumberFormat="0" applyBorder="0" applyAlignment="0" applyProtection="0"/>
    <xf numFmtId="187" fontId="131" fillId="52" borderId="0" applyNumberFormat="0" applyBorder="0" applyAlignment="0" applyProtection="0"/>
    <xf numFmtId="187" fontId="66" fillId="52" borderId="0" applyNumberFormat="0" applyBorder="0" applyAlignment="0" applyProtection="0"/>
    <xf numFmtId="187" fontId="131" fillId="52" borderId="0" applyNumberFormat="0" applyBorder="0" applyAlignment="0" applyProtection="0"/>
    <xf numFmtId="187" fontId="131" fillId="52" borderId="0" applyNumberFormat="0" applyBorder="0" applyAlignment="0" applyProtection="0"/>
    <xf numFmtId="187" fontId="131" fillId="52" borderId="0" applyNumberFormat="0" applyBorder="0" applyAlignment="0" applyProtection="0"/>
    <xf numFmtId="187" fontId="131" fillId="52" borderId="0" applyNumberFormat="0" applyBorder="0" applyAlignment="0" applyProtection="0"/>
    <xf numFmtId="187" fontId="131" fillId="52" borderId="0" applyNumberFormat="0" applyBorder="0" applyAlignment="0" applyProtection="0"/>
    <xf numFmtId="187" fontId="66" fillId="49" borderId="0" applyNumberFormat="0" applyBorder="0" applyAlignment="0" applyProtection="0"/>
    <xf numFmtId="187" fontId="66" fillId="46" borderId="0" applyNumberFormat="0" applyBorder="0" applyAlignment="0" applyProtection="0"/>
    <xf numFmtId="187" fontId="66" fillId="47" borderId="0" applyNumberFormat="0" applyBorder="0" applyAlignment="0" applyProtection="0"/>
    <xf numFmtId="187" fontId="66" fillId="50" borderId="0" applyNumberFormat="0" applyBorder="0" applyAlignment="0" applyProtection="0"/>
    <xf numFmtId="187" fontId="66" fillId="51" borderId="0" applyNumberFormat="0" applyBorder="0" applyAlignment="0" applyProtection="0"/>
    <xf numFmtId="187" fontId="66" fillId="52" borderId="0" applyNumberFormat="0" applyBorder="0" applyAlignment="0" applyProtection="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249" fontId="132" fillId="0" borderId="0" applyFont="0" applyFill="0" applyBorder="0" applyAlignment="0" applyProtection="0"/>
    <xf numFmtId="250" fontId="132" fillId="0" borderId="0" applyFont="0" applyFill="0" applyBorder="0" applyAlignment="0" applyProtection="0"/>
    <xf numFmtId="249" fontId="132" fillId="0" borderId="0" applyFont="0" applyFill="0" applyBorder="0" applyAlignment="0" applyProtection="0"/>
    <xf numFmtId="251" fontId="4" fillId="62" borderId="39">
      <alignment horizontal="center" vertical="center"/>
    </xf>
    <xf numFmtId="251" fontId="4" fillId="62" borderId="39">
      <alignment horizontal="center" vertical="center"/>
    </xf>
    <xf numFmtId="251" fontId="4" fillId="62" borderId="39">
      <alignment horizontal="center" vertical="center"/>
    </xf>
    <xf numFmtId="251" fontId="4" fillId="62" borderId="39">
      <alignment horizontal="center" vertical="center"/>
    </xf>
    <xf numFmtId="187" fontId="111" fillId="0" borderId="0" applyNumberFormat="0" applyFont="0" applyBorder="0" applyAlignment="0">
      <alignment horizontal="center"/>
    </xf>
    <xf numFmtId="187" fontId="111" fillId="0" borderId="0" applyNumberFormat="0" applyFont="0" applyBorder="0" applyAlignment="0">
      <alignment horizontal="center"/>
    </xf>
    <xf numFmtId="187" fontId="111" fillId="0" borderId="0" applyNumberFormat="0" applyFont="0" applyBorder="0" applyAlignment="0">
      <alignment horizontal="center"/>
    </xf>
    <xf numFmtId="187" fontId="111" fillId="0" borderId="0" applyNumberFormat="0" applyFont="0" applyBorder="0" applyAlignment="0">
      <alignment horizontal="center"/>
    </xf>
    <xf numFmtId="252" fontId="133" fillId="0" borderId="0" applyFill="0" applyBorder="0" applyProtection="0">
      <alignment horizontal="center"/>
    </xf>
    <xf numFmtId="187" fontId="4" fillId="0" borderId="0" applyNumberFormat="0" applyFont="0" applyBorder="0" applyAlignment="0"/>
    <xf numFmtId="187" fontId="134" fillId="0" borderId="0" applyNumberFormat="0" applyFont="0" applyBorder="0" applyAlignment="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111" fillId="0" borderId="0" applyNumberFormat="0" applyFill="0" applyBorder="0" applyAlignment="0" applyProtection="0"/>
    <xf numFmtId="187" fontId="111" fillId="0" borderId="0" applyNumberFormat="0" applyFill="0" applyBorder="0" applyAlignment="0" applyProtection="0"/>
    <xf numFmtId="187" fontId="111" fillId="0" borderId="0" applyNumberFormat="0" applyFill="0" applyBorder="0" applyAlignment="0" applyProtection="0"/>
    <xf numFmtId="187" fontId="111" fillId="0" borderId="0" applyNumberFormat="0" applyFill="0" applyBorder="0" applyAlignment="0" applyProtection="0"/>
    <xf numFmtId="187" fontId="134" fillId="0" borderId="0" applyNumberFormat="0" applyFont="0" applyBorder="0" applyAlignment="0"/>
    <xf numFmtId="187" fontId="134" fillId="0" borderId="0" applyNumberFormat="0" applyFont="0" applyBorder="0" applyAlignment="0"/>
    <xf numFmtId="187" fontId="134" fillId="0" borderId="0" applyNumberFormat="0" applyFont="0" applyBorder="0" applyAlignment="0"/>
    <xf numFmtId="187" fontId="4" fillId="0" borderId="34">
      <protection hidden="1"/>
    </xf>
    <xf numFmtId="187" fontId="4" fillId="0" borderId="34">
      <protection hidden="1"/>
    </xf>
    <xf numFmtId="187" fontId="135" fillId="53" borderId="34" applyNumberFormat="0" applyFont="0" applyBorder="0" applyAlignment="0" applyProtection="0">
      <protection hidden="1"/>
    </xf>
    <xf numFmtId="187" fontId="136" fillId="0" borderId="34">
      <protection hidden="1"/>
    </xf>
    <xf numFmtId="187" fontId="113" fillId="63" borderId="0" applyNumberFormat="0" applyFont="0" applyAlignment="0" applyProtection="0">
      <protection locked="0"/>
    </xf>
    <xf numFmtId="187" fontId="78" fillId="0" borderId="0" applyNumberFormat="0" applyFill="0" applyBorder="0" applyAlignment="0" applyProtection="0"/>
    <xf numFmtId="187" fontId="120" fillId="0" borderId="0" applyNumberFormat="0" applyFill="0" applyBorder="0" applyAlignment="0" applyProtection="0"/>
    <xf numFmtId="187" fontId="132" fillId="0" borderId="0" applyNumberFormat="0" applyFill="0" applyBorder="0" applyAlignment="0" applyProtection="0"/>
    <xf numFmtId="187" fontId="137" fillId="0" borderId="12" applyNumberFormat="0" applyFill="0" applyAlignment="0" applyProtection="0"/>
    <xf numFmtId="178" fontId="138" fillId="0" borderId="0">
      <alignment vertical="top"/>
    </xf>
    <xf numFmtId="178" fontId="70" fillId="0" borderId="0">
      <alignment horizontal="right"/>
    </xf>
    <xf numFmtId="187" fontId="139" fillId="41" borderId="0" applyNumberFormat="0" applyBorder="0" applyAlignment="0" applyProtection="0"/>
    <xf numFmtId="187" fontId="139" fillId="41" borderId="0" applyNumberFormat="0" applyBorder="0" applyAlignment="0" applyProtection="0"/>
    <xf numFmtId="187" fontId="139" fillId="41" borderId="0" applyNumberFormat="0" applyBorder="0" applyAlignment="0" applyProtection="0"/>
    <xf numFmtId="187" fontId="139" fillId="41" borderId="0" applyNumberFormat="0" applyBorder="0" applyAlignment="0" applyProtection="0"/>
    <xf numFmtId="187" fontId="139" fillId="41" borderId="0" applyNumberFormat="0" applyBorder="0" applyAlignment="0" applyProtection="0"/>
    <xf numFmtId="187" fontId="95" fillId="41" borderId="0" applyNumberFormat="0" applyBorder="0" applyAlignment="0" applyProtection="0"/>
    <xf numFmtId="187" fontId="139" fillId="41" borderId="0" applyNumberFormat="0" applyBorder="0" applyAlignment="0" applyProtection="0"/>
    <xf numFmtId="187" fontId="139" fillId="41" borderId="0" applyNumberFormat="0" applyBorder="0" applyAlignment="0" applyProtection="0"/>
    <xf numFmtId="187" fontId="139" fillId="41" borderId="0" applyNumberFormat="0" applyBorder="0" applyAlignment="0" applyProtection="0"/>
    <xf numFmtId="187" fontId="139" fillId="41" borderId="0" applyNumberFormat="0" applyBorder="0" applyAlignment="0" applyProtection="0"/>
    <xf numFmtId="187" fontId="139" fillId="41" borderId="0" applyNumberFormat="0" applyBorder="0" applyAlignment="0" applyProtection="0"/>
    <xf numFmtId="187" fontId="92" fillId="0" borderId="33" applyNumberFormat="0" applyFont="0" applyFill="0" applyAlignment="0" applyProtection="0"/>
    <xf numFmtId="187" fontId="92" fillId="0" borderId="40" applyNumberFormat="0" applyFont="0" applyFill="0" applyAlignment="0" applyProtection="0"/>
    <xf numFmtId="187" fontId="92" fillId="0" borderId="40" applyNumberFormat="0" applyFont="0" applyFill="0" applyAlignment="0" applyProtection="0"/>
    <xf numFmtId="253" fontId="4" fillId="0" borderId="0" applyFont="0" applyFill="0" applyBorder="0" applyAlignment="0" applyProtection="0"/>
    <xf numFmtId="187" fontId="95" fillId="41" borderId="0" applyNumberFormat="0" applyBorder="0" applyAlignment="0" applyProtection="0"/>
    <xf numFmtId="187" fontId="128" fillId="0" borderId="0" applyFont="0" applyFill="0" applyBorder="0" applyAlignment="0" applyProtection="0"/>
    <xf numFmtId="187" fontId="85" fillId="0" borderId="19" applyNumberFormat="0" applyFill="0" applyAlignment="0" applyProtection="0"/>
    <xf numFmtId="187" fontId="86" fillId="0" borderId="20" applyNumberFormat="0" applyFill="0" applyAlignment="0" applyProtection="0"/>
    <xf numFmtId="187" fontId="87" fillId="0" borderId="21" applyNumberFormat="0" applyFill="0" applyAlignment="0" applyProtection="0"/>
    <xf numFmtId="187" fontId="87" fillId="0" borderId="0" applyNumberFormat="0" applyFill="0" applyBorder="0" applyAlignment="0" applyProtection="0"/>
    <xf numFmtId="254" fontId="4" fillId="0" borderId="0">
      <alignment vertical="center"/>
    </xf>
    <xf numFmtId="255" fontId="4" fillId="0" borderId="0">
      <alignment vertical="center"/>
    </xf>
    <xf numFmtId="39" fontId="140" fillId="0" borderId="0" applyFill="0" applyBorder="0" applyAlignment="0"/>
    <xf numFmtId="256" fontId="4" fillId="0" borderId="0">
      <alignment vertical="center"/>
    </xf>
    <xf numFmtId="257" fontId="4" fillId="0" borderId="0">
      <alignment vertical="center"/>
    </xf>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73" fillId="64" borderId="16" applyNumberFormat="0" applyAlignment="0" applyProtection="0"/>
    <xf numFmtId="187" fontId="73"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07" fillId="0" borderId="0"/>
    <xf numFmtId="187" fontId="96" fillId="60" borderId="24" applyNumberFormat="0" applyAlignment="0" applyProtection="0"/>
    <xf numFmtId="187" fontId="97" fillId="0" borderId="25" applyNumberFormat="0" applyFill="0" applyAlignment="0" applyProtection="0"/>
    <xf numFmtId="187" fontId="142" fillId="60" borderId="24" applyNumberFormat="0" applyAlignment="0" applyProtection="0"/>
    <xf numFmtId="187" fontId="142" fillId="60" borderId="24" applyNumberFormat="0" applyAlignment="0" applyProtection="0"/>
    <xf numFmtId="187" fontId="142" fillId="60" borderId="24" applyNumberFormat="0" applyAlignment="0" applyProtection="0"/>
    <xf numFmtId="187" fontId="142" fillId="60" borderId="24" applyNumberFormat="0" applyAlignment="0" applyProtection="0"/>
    <xf numFmtId="187" fontId="142" fillId="60" borderId="24" applyNumberFormat="0" applyAlignment="0" applyProtection="0"/>
    <xf numFmtId="187" fontId="96" fillId="60" borderId="24" applyNumberFormat="0" applyAlignment="0" applyProtection="0"/>
    <xf numFmtId="187" fontId="142" fillId="60" borderId="24" applyNumberFormat="0" applyAlignment="0" applyProtection="0"/>
    <xf numFmtId="187" fontId="142" fillId="60" borderId="24" applyNumberFormat="0" applyAlignment="0" applyProtection="0"/>
    <xf numFmtId="187" fontId="142" fillId="60" borderId="24" applyNumberFormat="0" applyAlignment="0" applyProtection="0"/>
    <xf numFmtId="187" fontId="142" fillId="60" borderId="24" applyNumberFormat="0" applyAlignment="0" applyProtection="0"/>
    <xf numFmtId="187" fontId="142" fillId="60" borderId="24" applyNumberFormat="0" applyAlignment="0" applyProtection="0"/>
    <xf numFmtId="187" fontId="97" fillId="0" borderId="25" applyNumberFormat="0" applyFill="0" applyAlignment="0" applyProtection="0"/>
    <xf numFmtId="187" fontId="143" fillId="0" borderId="25" applyNumberFormat="0" applyFill="0" applyAlignment="0" applyProtection="0"/>
    <xf numFmtId="187" fontId="143" fillId="0" borderId="25" applyNumberFormat="0" applyFill="0" applyAlignment="0" applyProtection="0"/>
    <xf numFmtId="187" fontId="143" fillId="0" borderId="25" applyNumberFormat="0" applyFill="0" applyAlignment="0" applyProtection="0"/>
    <xf numFmtId="187" fontId="143" fillId="0" borderId="25" applyNumberFormat="0" applyFill="0" applyAlignment="0" applyProtection="0"/>
    <xf numFmtId="187" fontId="143" fillId="0" borderId="25" applyNumberFormat="0" applyFill="0" applyAlignment="0" applyProtection="0"/>
    <xf numFmtId="187" fontId="97" fillId="0" borderId="25" applyNumberFormat="0" applyFill="0" applyAlignment="0" applyProtection="0"/>
    <xf numFmtId="187" fontId="143" fillId="0" borderId="25" applyNumberFormat="0" applyFill="0" applyAlignment="0" applyProtection="0"/>
    <xf numFmtId="187" fontId="143" fillId="0" borderId="25" applyNumberFormat="0" applyFill="0" applyAlignment="0" applyProtection="0"/>
    <xf numFmtId="187" fontId="143" fillId="0" borderId="25" applyNumberFormat="0" applyFill="0" applyAlignment="0" applyProtection="0"/>
    <xf numFmtId="187" fontId="143" fillId="0" borderId="25" applyNumberFormat="0" applyFill="0" applyAlignment="0" applyProtection="0"/>
    <xf numFmtId="187" fontId="143" fillId="0" borderId="25" applyNumberFormat="0" applyFill="0" applyAlignment="0" applyProtection="0"/>
    <xf numFmtId="187" fontId="117" fillId="65" borderId="32" applyFont="0" applyFill="0" applyBorder="0"/>
    <xf numFmtId="187" fontId="117" fillId="65" borderId="32" applyFont="0" applyFill="0" applyBorder="0"/>
    <xf numFmtId="187" fontId="117" fillId="65" borderId="32" applyFont="0" applyFill="0" applyBorder="0"/>
    <xf numFmtId="187" fontId="117" fillId="65" borderId="32" applyFont="0" applyFill="0" applyBorder="0"/>
    <xf numFmtId="187" fontId="75" fillId="0" borderId="34"/>
    <xf numFmtId="187" fontId="75" fillId="0" borderId="34"/>
    <xf numFmtId="187" fontId="75" fillId="0" borderId="34"/>
    <xf numFmtId="187" fontId="75" fillId="0" borderId="34"/>
    <xf numFmtId="187" fontId="75" fillId="0" borderId="34"/>
    <xf numFmtId="187" fontId="80" fillId="0" borderId="0">
      <alignment horizontal="center" wrapText="1"/>
      <protection hidden="1"/>
    </xf>
    <xf numFmtId="187" fontId="93" fillId="0" borderId="0" applyNumberFormat="0" applyFill="0" applyBorder="0" applyAlignment="0" applyProtection="0">
      <alignment vertical="top"/>
      <protection locked="0"/>
    </xf>
    <xf numFmtId="211" fontId="144" fillId="0" borderId="0" applyFont="0" applyFill="0" applyBorder="0" applyAlignment="0" applyProtection="0"/>
    <xf numFmtId="231" fontId="145" fillId="0" borderId="0" applyFont="0" applyFill="0" applyBorder="0" applyAlignment="0" applyProtection="0">
      <alignment horizontal="right"/>
    </xf>
    <xf numFmtId="258" fontId="145" fillId="0" borderId="0" applyFont="0" applyFill="0" applyBorder="0" applyAlignment="0" applyProtection="0"/>
    <xf numFmtId="203" fontId="4" fillId="0" borderId="0" applyFont="0" applyFill="0" applyBorder="0" applyAlignment="0" applyProtection="0">
      <alignment horizontal="right"/>
    </xf>
    <xf numFmtId="259" fontId="4" fillId="0" borderId="0" applyFont="0" applyFill="0" applyBorder="0" applyAlignment="0" applyProtection="0"/>
    <xf numFmtId="43" fontId="65" fillId="0" borderId="0" applyFont="0" applyFill="0" applyBorder="0" applyAlignment="0" applyProtection="0"/>
    <xf numFmtId="3" fontId="75" fillId="0" borderId="0"/>
    <xf numFmtId="187" fontId="110" fillId="0" borderId="0"/>
    <xf numFmtId="187" fontId="146" fillId="0" borderId="0"/>
    <xf numFmtId="187" fontId="110" fillId="0" borderId="0"/>
    <xf numFmtId="187" fontId="110" fillId="0" borderId="0"/>
    <xf numFmtId="187" fontId="146" fillId="0" borderId="0"/>
    <xf numFmtId="187" fontId="110" fillId="0" borderId="0"/>
    <xf numFmtId="187" fontId="147" fillId="66" borderId="0">
      <alignment horizontal="center" vertical="center" wrapText="1"/>
    </xf>
    <xf numFmtId="175" fontId="148" fillId="0" borderId="0" applyNumberFormat="0" applyFill="0" applyAlignment="0" applyProtection="0"/>
    <xf numFmtId="187" fontId="66" fillId="54" borderId="0" applyNumberFormat="0" applyBorder="0" applyAlignment="0" applyProtection="0"/>
    <xf numFmtId="187" fontId="66" fillId="55" borderId="0" applyNumberFormat="0" applyBorder="0" applyAlignment="0" applyProtection="0"/>
    <xf numFmtId="187" fontId="66" fillId="56" borderId="0" applyNumberFormat="0" applyBorder="0" applyAlignment="0" applyProtection="0"/>
    <xf numFmtId="187" fontId="66" fillId="50" borderId="0" applyNumberFormat="0" applyBorder="0" applyAlignment="0" applyProtection="0"/>
    <xf numFmtId="187" fontId="66" fillId="51" borderId="0" applyNumberFormat="0" applyBorder="0" applyAlignment="0" applyProtection="0"/>
    <xf numFmtId="187" fontId="66" fillId="57" borderId="0" applyNumberFormat="0" applyBorder="0" applyAlignment="0" applyProtection="0"/>
    <xf numFmtId="187" fontId="95" fillId="41" borderId="0" applyNumberFormat="0" applyBorder="0" applyAlignment="0" applyProtection="0"/>
    <xf numFmtId="190" fontId="4" fillId="0" borderId="0">
      <alignment horizontal="center"/>
    </xf>
    <xf numFmtId="190" fontId="4" fillId="0" borderId="0">
      <alignment horizontal="center"/>
    </xf>
    <xf numFmtId="260" fontId="75" fillId="0" borderId="0"/>
    <xf numFmtId="261" fontId="75" fillId="0" borderId="0"/>
    <xf numFmtId="262" fontId="145" fillId="0" borderId="0" applyFont="0" applyFill="0" applyBorder="0" applyAlignment="0" applyProtection="0">
      <alignment horizontal="right"/>
    </xf>
    <xf numFmtId="200" fontId="145" fillId="0" borderId="0" applyFont="0" applyFill="0" applyBorder="0" applyAlignment="0" applyProtection="0">
      <alignment horizontal="right"/>
    </xf>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187" fontId="128" fillId="0" borderId="0" applyFont="0" applyFill="0" applyBorder="0" applyAlignment="0" applyProtection="0"/>
    <xf numFmtId="187" fontId="4" fillId="0" borderId="0" applyFont="0" applyFill="0" applyBorder="0" applyAlignment="0" applyProtection="0"/>
    <xf numFmtId="14" fontId="117" fillId="61" borderId="29" applyFill="0" applyBorder="0">
      <alignment horizontal="right"/>
    </xf>
    <xf numFmtId="15" fontId="117" fillId="0" borderId="0" applyFill="0" applyBorder="0" applyAlignment="0"/>
    <xf numFmtId="264" fontId="117" fillId="63" borderId="0" applyFont="0" applyFill="0" applyBorder="0" applyAlignment="0" applyProtection="0"/>
    <xf numFmtId="265" fontId="149" fillId="63" borderId="35" applyFont="0" applyFill="0" applyBorder="0" applyAlignment="0" applyProtection="0"/>
    <xf numFmtId="264" fontId="75" fillId="63" borderId="0" applyFont="0" applyFill="0" applyBorder="0" applyAlignment="0" applyProtection="0"/>
    <xf numFmtId="264" fontId="75" fillId="63" borderId="0" applyFont="0" applyFill="0" applyBorder="0" applyAlignment="0" applyProtection="0"/>
    <xf numFmtId="264" fontId="75" fillId="63" borderId="0" applyFont="0" applyFill="0" applyBorder="0" applyAlignment="0" applyProtection="0"/>
    <xf numFmtId="264" fontId="75" fillId="63" borderId="0" applyFont="0" applyFill="0" applyBorder="0" applyAlignment="0" applyProtection="0"/>
    <xf numFmtId="17" fontId="117" fillId="0" borderId="0" applyFill="0" applyBorder="0">
      <alignment horizontal="right"/>
    </xf>
    <xf numFmtId="266" fontId="4" fillId="0" borderId="12"/>
    <xf numFmtId="266" fontId="4" fillId="0" borderId="12"/>
    <xf numFmtId="14" fontId="117" fillId="61" borderId="29" applyFill="0" applyBorder="0">
      <alignment horizontal="right"/>
    </xf>
    <xf numFmtId="267" fontId="145" fillId="0" borderId="0" applyFont="0" applyFill="0" applyBorder="0" applyAlignment="0" applyProtection="0"/>
    <xf numFmtId="14" fontId="117" fillId="61" borderId="29" applyFill="0" applyBorder="0">
      <alignment horizontal="right"/>
    </xf>
    <xf numFmtId="265" fontId="117" fillId="0" borderId="0" applyFill="0" applyBorder="0">
      <alignment horizontal="right"/>
    </xf>
    <xf numFmtId="268" fontId="4" fillId="0" borderId="0"/>
    <xf numFmtId="187" fontId="150" fillId="67" borderId="41" applyNumberFormat="0" applyBorder="0" applyAlignment="0">
      <alignment horizontal="center"/>
      <protection hidden="1"/>
    </xf>
    <xf numFmtId="37" fontId="137" fillId="68" borderId="42" applyNumberFormat="0" applyAlignment="0">
      <alignment horizontal="left"/>
    </xf>
    <xf numFmtId="41" fontId="151" fillId="0" borderId="0" applyFont="0" applyFill="0" applyBorder="0" applyAlignment="0" applyProtection="0"/>
    <xf numFmtId="269" fontId="4" fillId="0" borderId="0" applyFont="0" applyFill="0" applyBorder="0" applyAlignment="0" applyProtection="0"/>
    <xf numFmtId="187" fontId="74" fillId="0" borderId="0">
      <protection locked="0"/>
    </xf>
    <xf numFmtId="187" fontId="4" fillId="69" borderId="0" applyNumberFormat="0" applyFont="0" applyBorder="0" applyAlignment="0" applyProtection="0"/>
    <xf numFmtId="187" fontId="4" fillId="69" borderId="0" applyNumberFormat="0" applyFont="0" applyBorder="0" applyAlignment="0" applyProtection="0"/>
    <xf numFmtId="187" fontId="4" fillId="69" borderId="0" applyNumberFormat="0" applyFont="0" applyBorder="0" applyAlignment="0" applyProtection="0"/>
    <xf numFmtId="187" fontId="4" fillId="69" borderId="0" applyNumberFormat="0" applyFont="0" applyBorder="0" applyAlignment="0" applyProtection="0"/>
    <xf numFmtId="165" fontId="4" fillId="0" borderId="0"/>
    <xf numFmtId="193" fontId="75" fillId="0" borderId="0"/>
    <xf numFmtId="270" fontId="145" fillId="0" borderId="43" applyNumberFormat="0" applyFont="0" applyFill="0" applyAlignment="0" applyProtection="0"/>
    <xf numFmtId="194" fontId="152" fillId="0" borderId="0" applyFill="0" applyBorder="0" applyAlignment="0" applyProtection="0"/>
    <xf numFmtId="187" fontId="88" fillId="0" borderId="0">
      <protection locked="0"/>
    </xf>
    <xf numFmtId="187" fontId="88" fillId="0" borderId="0">
      <protection locked="0"/>
    </xf>
    <xf numFmtId="187" fontId="87" fillId="0" borderId="0" applyNumberFormat="0" applyFill="0" applyBorder="0" applyAlignment="0" applyProtection="0"/>
    <xf numFmtId="187" fontId="131" fillId="54" borderId="0" applyNumberFormat="0" applyBorder="0" applyAlignment="0" applyProtection="0"/>
    <xf numFmtId="187" fontId="131" fillId="54" borderId="0" applyNumberFormat="0" applyBorder="0" applyAlignment="0" applyProtection="0"/>
    <xf numFmtId="187" fontId="131" fillId="54" borderId="0" applyNumberFormat="0" applyBorder="0" applyAlignment="0" applyProtection="0"/>
    <xf numFmtId="187" fontId="131" fillId="54" borderId="0" applyNumberFormat="0" applyBorder="0" applyAlignment="0" applyProtection="0"/>
    <xf numFmtId="187" fontId="131" fillId="54" borderId="0" applyNumberFormat="0" applyBorder="0" applyAlignment="0" applyProtection="0"/>
    <xf numFmtId="187" fontId="66" fillId="54" borderId="0" applyNumberFormat="0" applyBorder="0" applyAlignment="0" applyProtection="0"/>
    <xf numFmtId="187" fontId="131" fillId="54" borderId="0" applyNumberFormat="0" applyBorder="0" applyAlignment="0" applyProtection="0"/>
    <xf numFmtId="187" fontId="131" fillId="54" borderId="0" applyNumberFormat="0" applyBorder="0" applyAlignment="0" applyProtection="0"/>
    <xf numFmtId="187" fontId="131" fillId="54" borderId="0" applyNumberFormat="0" applyBorder="0" applyAlignment="0" applyProtection="0"/>
    <xf numFmtId="187" fontId="131" fillId="54" borderId="0" applyNumberFormat="0" applyBorder="0" applyAlignment="0" applyProtection="0"/>
    <xf numFmtId="187" fontId="131" fillId="54" borderId="0" applyNumberFormat="0" applyBorder="0" applyAlignment="0" applyProtection="0"/>
    <xf numFmtId="187" fontId="131" fillId="55" borderId="0" applyNumberFormat="0" applyBorder="0" applyAlignment="0" applyProtection="0"/>
    <xf numFmtId="187" fontId="131" fillId="55" borderId="0" applyNumberFormat="0" applyBorder="0" applyAlignment="0" applyProtection="0"/>
    <xf numFmtId="187" fontId="131" fillId="55" borderId="0" applyNumberFormat="0" applyBorder="0" applyAlignment="0" applyProtection="0"/>
    <xf numFmtId="187" fontId="131" fillId="55" borderId="0" applyNumberFormat="0" applyBorder="0" applyAlignment="0" applyProtection="0"/>
    <xf numFmtId="187" fontId="131" fillId="55" borderId="0" applyNumberFormat="0" applyBorder="0" applyAlignment="0" applyProtection="0"/>
    <xf numFmtId="187" fontId="66" fillId="55" borderId="0" applyNumberFormat="0" applyBorder="0" applyAlignment="0" applyProtection="0"/>
    <xf numFmtId="187" fontId="131" fillId="55" borderId="0" applyNumberFormat="0" applyBorder="0" applyAlignment="0" applyProtection="0"/>
    <xf numFmtId="187" fontId="131" fillId="55" borderId="0" applyNumberFormat="0" applyBorder="0" applyAlignment="0" applyProtection="0"/>
    <xf numFmtId="187" fontId="131" fillId="55" borderId="0" applyNumberFormat="0" applyBorder="0" applyAlignment="0" applyProtection="0"/>
    <xf numFmtId="187" fontId="131" fillId="55" borderId="0" applyNumberFormat="0" applyBorder="0" applyAlignment="0" applyProtection="0"/>
    <xf numFmtId="187" fontId="131" fillId="55" borderId="0" applyNumberFormat="0" applyBorder="0" applyAlignment="0" applyProtection="0"/>
    <xf numFmtId="187" fontId="131" fillId="56" borderId="0" applyNumberFormat="0" applyBorder="0" applyAlignment="0" applyProtection="0"/>
    <xf numFmtId="187" fontId="131" fillId="56" borderId="0" applyNumberFormat="0" applyBorder="0" applyAlignment="0" applyProtection="0"/>
    <xf numFmtId="187" fontId="131" fillId="56" borderId="0" applyNumberFormat="0" applyBorder="0" applyAlignment="0" applyProtection="0"/>
    <xf numFmtId="187" fontId="131" fillId="56" borderId="0" applyNumberFormat="0" applyBorder="0" applyAlignment="0" applyProtection="0"/>
    <xf numFmtId="187" fontId="131" fillId="56" borderId="0" applyNumberFormat="0" applyBorder="0" applyAlignment="0" applyProtection="0"/>
    <xf numFmtId="187" fontId="66" fillId="56" borderId="0" applyNumberFormat="0" applyBorder="0" applyAlignment="0" applyProtection="0"/>
    <xf numFmtId="187" fontId="131" fillId="56" borderId="0" applyNumberFormat="0" applyBorder="0" applyAlignment="0" applyProtection="0"/>
    <xf numFmtId="187" fontId="131" fillId="56" borderId="0" applyNumberFormat="0" applyBorder="0" applyAlignment="0" applyProtection="0"/>
    <xf numFmtId="187" fontId="131" fillId="56" borderId="0" applyNumberFormat="0" applyBorder="0" applyAlignment="0" applyProtection="0"/>
    <xf numFmtId="187" fontId="131" fillId="56" borderId="0" applyNumberFormat="0" applyBorder="0" applyAlignment="0" applyProtection="0"/>
    <xf numFmtId="187" fontId="131" fillId="56"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66"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66"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7" borderId="0" applyNumberFormat="0" applyBorder="0" applyAlignment="0" applyProtection="0"/>
    <xf numFmtId="187" fontId="131" fillId="57" borderId="0" applyNumberFormat="0" applyBorder="0" applyAlignment="0" applyProtection="0"/>
    <xf numFmtId="187" fontId="131" fillId="57" borderId="0" applyNumberFormat="0" applyBorder="0" applyAlignment="0" applyProtection="0"/>
    <xf numFmtId="187" fontId="131" fillId="57" borderId="0" applyNumberFormat="0" applyBorder="0" applyAlignment="0" applyProtection="0"/>
    <xf numFmtId="187" fontId="131" fillId="57" borderId="0" applyNumberFormat="0" applyBorder="0" applyAlignment="0" applyProtection="0"/>
    <xf numFmtId="187" fontId="66" fillId="57" borderId="0" applyNumberFormat="0" applyBorder="0" applyAlignment="0" applyProtection="0"/>
    <xf numFmtId="187" fontId="131" fillId="57" borderId="0" applyNumberFormat="0" applyBorder="0" applyAlignment="0" applyProtection="0"/>
    <xf numFmtId="187" fontId="131" fillId="57" borderId="0" applyNumberFormat="0" applyBorder="0" applyAlignment="0" applyProtection="0"/>
    <xf numFmtId="187" fontId="131" fillId="57" borderId="0" applyNumberFormat="0" applyBorder="0" applyAlignment="0" applyProtection="0"/>
    <xf numFmtId="187" fontId="131" fillId="57" borderId="0" applyNumberFormat="0" applyBorder="0" applyAlignment="0" applyProtection="0"/>
    <xf numFmtId="187" fontId="131" fillId="57" borderId="0" applyNumberFormat="0" applyBorder="0" applyAlignment="0" applyProtection="0"/>
    <xf numFmtId="187" fontId="66" fillId="54" borderId="0" applyNumberFormat="0" applyBorder="0" applyAlignment="0" applyProtection="0"/>
    <xf numFmtId="187" fontId="66" fillId="55" borderId="0" applyNumberFormat="0" applyBorder="0" applyAlignment="0" applyProtection="0"/>
    <xf numFmtId="187" fontId="66" fillId="56" borderId="0" applyNumberFormat="0" applyBorder="0" applyAlignment="0" applyProtection="0"/>
    <xf numFmtId="187" fontId="66" fillId="50" borderId="0" applyNumberFormat="0" applyBorder="0" applyAlignment="0" applyProtection="0"/>
    <xf numFmtId="187" fontId="66" fillId="51" borderId="0" applyNumberFormat="0" applyBorder="0" applyAlignment="0" applyProtection="0"/>
    <xf numFmtId="187" fontId="66" fillId="57" borderId="0" applyNumberFormat="0" applyBorder="0" applyAlignment="0" applyProtection="0"/>
    <xf numFmtId="187" fontId="98"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98" fillId="70" borderId="16" applyNumberFormat="0" applyAlignment="0" applyProtection="0"/>
    <xf numFmtId="187" fontId="98"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4" fillId="0" borderId="0" applyFont="0" applyFill="0" applyBorder="0" applyAlignment="0" applyProtection="0"/>
    <xf numFmtId="187" fontId="4" fillId="0" borderId="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271" fontId="154" fillId="0" borderId="0">
      <alignment horizontal="right" vertical="top"/>
    </xf>
    <xf numFmtId="272" fontId="155" fillId="0" borderId="0">
      <alignment horizontal="right" vertical="top"/>
    </xf>
    <xf numFmtId="272" fontId="154" fillId="0" borderId="0">
      <alignment horizontal="right" vertical="top"/>
    </xf>
    <xf numFmtId="273" fontId="68" fillId="0" borderId="0" applyFill="0" applyBorder="0">
      <alignment horizontal="right" vertical="top"/>
    </xf>
    <xf numFmtId="274" fontId="68" fillId="0" borderId="0" applyFill="0" applyBorder="0">
      <alignment horizontal="right" vertical="top"/>
    </xf>
    <xf numFmtId="275" fontId="68" fillId="0" borderId="0" applyFill="0" applyBorder="0">
      <alignment horizontal="right" vertical="top"/>
    </xf>
    <xf numFmtId="276" fontId="68" fillId="0" borderId="0" applyFill="0" applyBorder="0">
      <alignment horizontal="right" vertical="top"/>
    </xf>
    <xf numFmtId="187" fontId="156" fillId="0" borderId="0">
      <alignment horizontal="center" wrapText="1"/>
    </xf>
    <xf numFmtId="277" fontId="157" fillId="0" borderId="0" applyFill="0" applyBorder="0">
      <alignment vertical="top"/>
    </xf>
    <xf numFmtId="277" fontId="158" fillId="0" borderId="0" applyFill="0" applyBorder="0" applyProtection="0">
      <alignment vertical="top"/>
    </xf>
    <xf numFmtId="277" fontId="159" fillId="0" borderId="0">
      <alignment vertical="top"/>
    </xf>
    <xf numFmtId="41" fontId="68" fillId="0" borderId="0" applyFill="0" applyBorder="0" applyAlignment="0" applyProtection="0">
      <alignment horizontal="right" vertical="top"/>
    </xf>
    <xf numFmtId="277" fontId="160" fillId="0" borderId="0"/>
    <xf numFmtId="187" fontId="68" fillId="0" borderId="0" applyFill="0" applyBorder="0">
      <alignment horizontal="left" vertical="top"/>
    </xf>
    <xf numFmtId="187" fontId="74" fillId="0" borderId="0">
      <protection locked="0"/>
    </xf>
    <xf numFmtId="187" fontId="74" fillId="0" borderId="0">
      <protection locked="0"/>
    </xf>
    <xf numFmtId="187" fontId="74" fillId="0" borderId="0">
      <protection locked="0"/>
    </xf>
    <xf numFmtId="187" fontId="74" fillId="0" borderId="0">
      <protection locked="0"/>
    </xf>
    <xf numFmtId="187" fontId="74" fillId="0" borderId="0">
      <protection locked="0"/>
    </xf>
    <xf numFmtId="187" fontId="74" fillId="0" borderId="0">
      <protection locked="0"/>
    </xf>
    <xf numFmtId="187" fontId="74" fillId="0" borderId="0">
      <protection locked="0"/>
    </xf>
    <xf numFmtId="187" fontId="74" fillId="0" borderId="0">
      <protection locked="0"/>
    </xf>
    <xf numFmtId="187" fontId="74" fillId="0" borderId="0">
      <protection locked="0"/>
    </xf>
    <xf numFmtId="187" fontId="75" fillId="0" borderId="0" applyFont="0" applyFill="0" applyBorder="0" applyAlignment="0" applyProtection="0">
      <alignment horizontal="right"/>
    </xf>
    <xf numFmtId="278" fontId="4" fillId="63" borderId="0" applyFont="0" applyFill="0" applyBorder="0" applyAlignment="0"/>
    <xf numFmtId="187" fontId="75" fillId="0" borderId="0" applyFont="0" applyFill="0" applyBorder="0" applyAlignment="0" applyProtection="0">
      <alignment horizontal="right"/>
    </xf>
    <xf numFmtId="2" fontId="4" fillId="0" borderId="0" applyFont="0" applyFill="0" applyBorder="0" applyAlignment="0" applyProtection="0"/>
    <xf numFmtId="187" fontId="161" fillId="0" borderId="0" applyNumberFormat="0" applyFill="0" applyBorder="0" applyAlignment="0" applyProtection="0">
      <alignment vertical="top"/>
      <protection locked="0"/>
    </xf>
    <xf numFmtId="187" fontId="162" fillId="0" borderId="0" applyFill="0" applyBorder="0" applyProtection="0">
      <alignment horizontal="left"/>
    </xf>
    <xf numFmtId="39" fontId="163" fillId="0" borderId="27" applyAlignment="0"/>
    <xf numFmtId="38" fontId="164" fillId="0" borderId="34" applyBorder="0"/>
    <xf numFmtId="2" fontId="4" fillId="0" borderId="0"/>
    <xf numFmtId="187" fontId="165" fillId="0" borderId="0" applyNumberFormat="0" applyFill="0" applyBorder="0" applyAlignment="0" applyProtection="0"/>
    <xf numFmtId="38" fontId="75" fillId="38" borderId="0" applyNumberFormat="0" applyBorder="0" applyAlignment="0" applyProtection="0"/>
    <xf numFmtId="38" fontId="75" fillId="38" borderId="0" applyNumberFormat="0" applyBorder="0" applyAlignment="0" applyProtection="0"/>
    <xf numFmtId="279" fontId="145" fillId="0" borderId="0" applyFont="0" applyFill="0" applyBorder="0" applyAlignment="0" applyProtection="0">
      <alignment horizontal="right"/>
    </xf>
    <xf numFmtId="187" fontId="108" fillId="0" borderId="0">
      <alignment horizontal="left"/>
    </xf>
    <xf numFmtId="187" fontId="72" fillId="0" borderId="31" applyNumberFormat="0" applyAlignment="0" applyProtection="0">
      <alignment horizontal="left" vertical="center"/>
    </xf>
    <xf numFmtId="187" fontId="72" fillId="0" borderId="28">
      <alignment horizontal="left" vertical="center"/>
    </xf>
    <xf numFmtId="187" fontId="72" fillId="0" borderId="28">
      <alignment horizontal="left" vertical="center"/>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188" fontId="166" fillId="0" borderId="0" applyNumberFormat="0" applyFont="0" applyFill="0" applyBorder="0" applyAlignment="0">
      <alignment horizontal="left"/>
    </xf>
    <xf numFmtId="187" fontId="120" fillId="0" borderId="44" applyNumberFormat="0" applyFill="0" applyAlignment="0" applyProtection="0"/>
    <xf numFmtId="187" fontId="93" fillId="0" borderId="0" applyNumberFormat="0" applyFill="0" applyBorder="0" applyAlignment="0" applyProtection="0">
      <alignment vertical="top"/>
      <protection locked="0"/>
    </xf>
    <xf numFmtId="187" fontId="167" fillId="0" borderId="0" applyNumberFormat="0" applyFill="0" applyBorder="0" applyAlignment="0" applyProtection="0">
      <alignment vertical="top"/>
      <protection locked="0"/>
    </xf>
    <xf numFmtId="187" fontId="93" fillId="0" borderId="0" applyNumberFormat="0" applyFill="0" applyBorder="0" applyAlignment="0" applyProtection="0">
      <alignment vertical="top"/>
      <protection locked="0"/>
    </xf>
    <xf numFmtId="187" fontId="168" fillId="0" borderId="0" applyNumberFormat="0" applyFill="0" applyBorder="0" applyAlignment="0" applyProtection="0"/>
    <xf numFmtId="187" fontId="169" fillId="0" borderId="0" applyNumberFormat="0" applyFill="0" applyBorder="0" applyAlignment="0" applyProtection="0">
      <alignment vertical="top"/>
      <protection locked="0"/>
    </xf>
    <xf numFmtId="187" fontId="170" fillId="0" borderId="0" applyNumberFormat="0" applyFill="0" applyBorder="0" applyAlignment="0" applyProtection="0"/>
    <xf numFmtId="187" fontId="76" fillId="40" borderId="0" applyNumberFormat="0" applyBorder="0" applyAlignment="0" applyProtection="0"/>
    <xf numFmtId="187" fontId="171" fillId="40" borderId="0" applyNumberFormat="0" applyBorder="0" applyAlignment="0" applyProtection="0"/>
    <xf numFmtId="187" fontId="171" fillId="40" borderId="0" applyNumberFormat="0" applyBorder="0" applyAlignment="0" applyProtection="0"/>
    <xf numFmtId="187" fontId="171" fillId="40" borderId="0" applyNumberFormat="0" applyBorder="0" applyAlignment="0" applyProtection="0"/>
    <xf numFmtId="187" fontId="171" fillId="40" borderId="0" applyNumberFormat="0" applyBorder="0" applyAlignment="0" applyProtection="0"/>
    <xf numFmtId="187" fontId="171" fillId="40" borderId="0" applyNumberFormat="0" applyBorder="0" applyAlignment="0" applyProtection="0"/>
    <xf numFmtId="187" fontId="76" fillId="40" borderId="0" applyNumberFormat="0" applyBorder="0" applyAlignment="0" applyProtection="0"/>
    <xf numFmtId="187" fontId="171" fillId="40" borderId="0" applyNumberFormat="0" applyBorder="0" applyAlignment="0" applyProtection="0"/>
    <xf numFmtId="187" fontId="171" fillId="40" borderId="0" applyNumberFormat="0" applyBorder="0" applyAlignment="0" applyProtection="0"/>
    <xf numFmtId="187" fontId="171" fillId="40" borderId="0" applyNumberFormat="0" applyBorder="0" applyAlignment="0" applyProtection="0"/>
    <xf numFmtId="187" fontId="171" fillId="40" borderId="0" applyNumberFormat="0" applyBorder="0" applyAlignment="0" applyProtection="0"/>
    <xf numFmtId="187" fontId="171" fillId="40" borderId="0" applyNumberFormat="0" applyBorder="0" applyAlignment="0" applyProtection="0"/>
    <xf numFmtId="187" fontId="67" fillId="0" borderId="0"/>
    <xf numFmtId="281" fontId="4" fillId="0" borderId="0"/>
    <xf numFmtId="282" fontId="4" fillId="0" borderId="0"/>
    <xf numFmtId="283" fontId="4" fillId="0" borderId="0"/>
    <xf numFmtId="284" fontId="4" fillId="0" borderId="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261" fontId="75" fillId="0" borderId="0"/>
    <xf numFmtId="265" fontId="75" fillId="63" borderId="0" applyFont="0" applyBorder="0" applyAlignment="0" applyProtection="0">
      <protection locked="0"/>
    </xf>
    <xf numFmtId="278" fontId="75" fillId="63" borderId="0" applyFont="0" applyBorder="0" applyAlignment="0">
      <protection locked="0"/>
    </xf>
    <xf numFmtId="248" fontId="75" fillId="0" borderId="0"/>
    <xf numFmtId="285" fontId="75" fillId="0" borderId="0"/>
    <xf numFmtId="10" fontId="75" fillId="63" borderId="0">
      <protection locked="0"/>
    </xf>
    <xf numFmtId="286" fontId="4" fillId="0" borderId="0"/>
    <xf numFmtId="248" fontId="172" fillId="63" borderId="0" applyNumberFormat="0" applyBorder="0" applyAlignment="0">
      <protection locked="0"/>
    </xf>
    <xf numFmtId="287" fontId="136" fillId="0" borderId="0"/>
    <xf numFmtId="38" fontId="173" fillId="0" borderId="0"/>
    <xf numFmtId="38" fontId="174" fillId="0" borderId="0"/>
    <xf numFmtId="38" fontId="175" fillId="0" borderId="0"/>
    <xf numFmtId="38" fontId="176" fillId="0" borderId="0"/>
    <xf numFmtId="187" fontId="177" fillId="0" borderId="0"/>
    <xf numFmtId="187" fontId="177" fillId="0" borderId="0"/>
    <xf numFmtId="187" fontId="4" fillId="0" borderId="0"/>
    <xf numFmtId="187" fontId="97" fillId="0" borderId="25" applyNumberFormat="0" applyFill="0" applyAlignment="0" applyProtection="0"/>
    <xf numFmtId="187" fontId="97" fillId="0" borderId="25" applyNumberFormat="0" applyFill="0" applyAlignment="0" applyProtection="0"/>
    <xf numFmtId="187" fontId="4" fillId="0" borderId="0"/>
    <xf numFmtId="187" fontId="112" fillId="37" borderId="45" applyNumberFormat="0" applyFont="0" applyFill="0" applyBorder="0" applyAlignment="0">
      <alignment horizontal="center" vertical="center" wrapText="1"/>
    </xf>
    <xf numFmtId="187" fontId="112" fillId="37" borderId="45" applyNumberFormat="0" applyFont="0" applyFill="0" applyBorder="0" applyAlignment="0">
      <alignment horizontal="center" vertical="center" wrapText="1"/>
    </xf>
    <xf numFmtId="187" fontId="4" fillId="0" borderId="34">
      <alignment horizontal="left"/>
      <protection locked="0"/>
    </xf>
    <xf numFmtId="187" fontId="4" fillId="0" borderId="34">
      <alignment horizontal="left"/>
      <protection locked="0"/>
    </xf>
    <xf numFmtId="41" fontId="4" fillId="0" borderId="0" applyFont="0" applyFill="0" applyBorder="0" applyAlignment="0" applyProtection="0"/>
    <xf numFmtId="41" fontId="4" fillId="0" borderId="0" applyFont="0" applyFill="0" applyBorder="0" applyAlignment="0" applyProtection="0"/>
    <xf numFmtId="288" fontId="4" fillId="0" borderId="0" applyFont="0" applyFill="0" applyBorder="0" applyAlignment="0" applyProtection="0"/>
    <xf numFmtId="187" fontId="4" fillId="0" borderId="0" applyBorder="0"/>
    <xf numFmtId="289" fontId="4" fillId="0" borderId="0" applyFont="0" applyFill="0" applyBorder="0" applyAlignment="0" applyProtection="0"/>
    <xf numFmtId="28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187" fontId="109" fillId="0" borderId="33"/>
    <xf numFmtId="9"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290" fontId="17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291" fontId="4" fillId="0" borderId="0" applyFont="0" applyFill="0" applyBorder="0" applyAlignment="0" applyProtection="0"/>
    <xf numFmtId="292" fontId="4" fillId="0" borderId="0" applyFont="0" applyFill="0" applyBorder="0" applyAlignment="0" applyProtection="0"/>
    <xf numFmtId="167" fontId="4" fillId="0" borderId="0" applyFont="0" applyFill="0" applyBorder="0" applyAlignment="0" applyProtection="0"/>
    <xf numFmtId="293" fontId="4" fillId="0" borderId="0" applyFont="0" applyFill="0" applyBorder="0" applyAlignment="0" applyProtection="0"/>
    <xf numFmtId="294" fontId="4" fillId="0" borderId="0" applyFont="0" applyFill="0" applyBorder="0" applyAlignment="0" applyProtection="0"/>
    <xf numFmtId="194" fontId="4" fillId="0" borderId="0" applyFont="0" applyFill="0" applyBorder="0" applyAlignment="0" applyProtection="0"/>
    <xf numFmtId="177" fontId="4" fillId="0" borderId="0" applyFont="0" applyFill="0" applyBorder="0" applyAlignment="0" applyProtection="0"/>
    <xf numFmtId="187" fontId="74" fillId="0" borderId="0">
      <protection locked="0"/>
    </xf>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01" fontId="145" fillId="0" borderId="0" applyFont="0" applyFill="0" applyBorder="0" applyAlignment="0" applyProtection="0">
      <alignment horizontal="right"/>
    </xf>
    <xf numFmtId="295" fontId="4" fillId="0" borderId="0" applyFont="0" applyFill="0" applyBorder="0" applyAlignment="0" applyProtection="0"/>
    <xf numFmtId="296" fontId="4" fillId="0" borderId="0" applyFont="0" applyFill="0" applyBorder="0" applyAlignment="0" applyProtection="0"/>
    <xf numFmtId="297" fontId="4" fillId="0" borderId="0" applyFont="0" applyFill="0" applyBorder="0" applyAlignment="0" applyProtection="0"/>
    <xf numFmtId="298" fontId="75" fillId="37" borderId="0" applyFont="0" applyBorder="0" applyAlignment="0" applyProtection="0">
      <alignment horizontal="right"/>
      <protection hidden="1"/>
    </xf>
    <xf numFmtId="187" fontId="179" fillId="58" borderId="0" applyNumberFormat="0" applyBorder="0" applyAlignment="0" applyProtection="0"/>
    <xf numFmtId="187" fontId="179" fillId="58" borderId="0" applyNumberFormat="0" applyBorder="0" applyAlignment="0" applyProtection="0"/>
    <xf numFmtId="187" fontId="179" fillId="58" borderId="0" applyNumberFormat="0" applyBorder="0" applyAlignment="0" applyProtection="0"/>
    <xf numFmtId="187" fontId="179" fillId="58" borderId="0" applyNumberFormat="0" applyBorder="0" applyAlignment="0" applyProtection="0"/>
    <xf numFmtId="187" fontId="179" fillId="58" borderId="0" applyNumberFormat="0" applyBorder="0" applyAlignment="0" applyProtection="0"/>
    <xf numFmtId="187" fontId="77" fillId="58" borderId="0" applyNumberFormat="0" applyBorder="0" applyAlignment="0" applyProtection="0"/>
    <xf numFmtId="187" fontId="179" fillId="58" borderId="0" applyNumberFormat="0" applyBorder="0" applyAlignment="0" applyProtection="0"/>
    <xf numFmtId="187" fontId="179" fillId="58" borderId="0" applyNumberFormat="0" applyBorder="0" applyAlignment="0" applyProtection="0"/>
    <xf numFmtId="187" fontId="179" fillId="58" borderId="0" applyNumberFormat="0" applyBorder="0" applyAlignment="0" applyProtection="0"/>
    <xf numFmtId="187" fontId="179" fillId="58" borderId="0" applyNumberFormat="0" applyBorder="0" applyAlignment="0" applyProtection="0"/>
    <xf numFmtId="187" fontId="179" fillId="58" borderId="0" applyNumberFormat="0" applyBorder="0" applyAlignment="0" applyProtection="0"/>
    <xf numFmtId="187" fontId="77" fillId="58" borderId="0" applyNumberFormat="0" applyBorder="0" applyAlignment="0" applyProtection="0"/>
    <xf numFmtId="37" fontId="148" fillId="0" borderId="0"/>
    <xf numFmtId="166" fontId="4" fillId="0" borderId="0" applyFont="0" applyFill="0" applyBorder="0" applyAlignment="0" applyProtection="0"/>
    <xf numFmtId="187" fontId="67" fillId="0" borderId="0"/>
    <xf numFmtId="187" fontId="111" fillId="0" borderId="0"/>
    <xf numFmtId="187" fontId="111" fillId="0" borderId="0"/>
    <xf numFmtId="187" fontId="111" fillId="0" borderId="0"/>
    <xf numFmtId="187" fontId="111" fillId="0" borderId="0"/>
    <xf numFmtId="187" fontId="111" fillId="0" borderId="0"/>
    <xf numFmtId="187" fontId="111" fillId="0" borderId="0"/>
    <xf numFmtId="187" fontId="111" fillId="0" borderId="0"/>
    <xf numFmtId="187" fontId="111" fillId="0" borderId="0"/>
    <xf numFmtId="43" fontId="5" fillId="0" borderId="0" applyFont="0" applyFill="0" applyBorder="0" applyAlignment="0" applyProtection="0"/>
    <xf numFmtId="191" fontId="4" fillId="0" borderId="0"/>
    <xf numFmtId="191" fontId="4" fillId="0" borderId="0"/>
    <xf numFmtId="299" fontId="4" fillId="0" borderId="0"/>
    <xf numFmtId="281" fontId="4" fillId="0" borderId="0"/>
    <xf numFmtId="282" fontId="4" fillId="0" borderId="0"/>
    <xf numFmtId="283" fontId="4" fillId="0" borderId="0"/>
    <xf numFmtId="284" fontId="4" fillId="0" borderId="0">
      <alignment horizontal="right"/>
    </xf>
    <xf numFmtId="38" fontId="75" fillId="0" borderId="30" applyFont="0" applyFill="0" applyBorder="0" applyAlignment="0" applyProtection="0"/>
    <xf numFmtId="38" fontId="75" fillId="0" borderId="30" applyFont="0" applyFill="0" applyBorder="0" applyAlignment="0" applyProtection="0"/>
    <xf numFmtId="248" fontId="4" fillId="0" borderId="0" applyFont="0" applyFill="0" applyBorder="0" applyAlignment="0"/>
    <xf numFmtId="40" fontId="75" fillId="0" borderId="0" applyFont="0" applyFill="0" applyBorder="0" applyAlignment="0"/>
    <xf numFmtId="286" fontId="75" fillId="0" borderId="0" applyFont="0" applyFill="0" applyBorder="0" applyAlignment="0"/>
    <xf numFmtId="187" fontId="12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65" fillId="0" borderId="0"/>
    <xf numFmtId="187" fontId="180"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0"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6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1" fillId="0" borderId="0"/>
    <xf numFmtId="187" fontId="180"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5" fillId="0" borderId="0"/>
    <xf numFmtId="187" fontId="12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12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12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182"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5" fillId="0" borderId="0"/>
    <xf numFmtId="187" fontId="5" fillId="0" borderId="0"/>
    <xf numFmtId="187" fontId="5" fillId="0" borderId="0"/>
    <xf numFmtId="187" fontId="5" fillId="0" borderId="0"/>
    <xf numFmtId="187" fontId="4"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3" fillId="0" borderId="0" applyNumberFormat="0" applyFill="0" applyBorder="0" applyAlignment="0" applyProtection="0"/>
    <xf numFmtId="187" fontId="6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124" fillId="0" borderId="0"/>
    <xf numFmtId="187" fontId="5" fillId="0" borderId="0"/>
    <xf numFmtId="187" fontId="6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6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248" fontId="117" fillId="0" borderId="0" applyNumberFormat="0" applyFill="0" applyBorder="0" applyAlignment="0" applyProtection="0"/>
    <xf numFmtId="300" fontId="75" fillId="0" borderId="0" applyFont="0" applyFill="0" applyBorder="0" applyAlignment="0" applyProtection="0"/>
    <xf numFmtId="40" fontId="117" fillId="0" borderId="0">
      <alignment horizontal="left"/>
    </xf>
    <xf numFmtId="187" fontId="68" fillId="0" borderId="0"/>
    <xf numFmtId="187" fontId="4" fillId="0" borderId="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4" fillId="59" borderId="17" applyNumberFormat="0" applyFont="0" applyAlignment="0" applyProtection="0"/>
    <xf numFmtId="187" fontId="5" fillId="12" borderId="9" applyNumberFormat="0" applyFont="0" applyAlignment="0" applyProtection="0"/>
    <xf numFmtId="187" fontId="4" fillId="59" borderId="17" applyNumberFormat="0" applyFont="0" applyAlignment="0" applyProtection="0"/>
    <xf numFmtId="187" fontId="5" fillId="12" borderId="9"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65" fillId="12" borderId="9" applyNumberFormat="0" applyFont="0" applyAlignment="0" applyProtection="0"/>
    <xf numFmtId="187" fontId="65" fillId="59" borderId="17"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5" fillId="12" borderId="9" applyNumberFormat="0" applyFont="0" applyAlignment="0" applyProtection="0"/>
    <xf numFmtId="187" fontId="4" fillId="59" borderId="17" applyNumberFormat="0" applyFont="0" applyAlignment="0" applyProtection="0"/>
    <xf numFmtId="187" fontId="5" fillId="12" borderId="9"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301" fontId="75" fillId="0" borderId="0" applyFont="0" applyFill="0" applyBorder="0" applyAlignment="0" applyProtection="0"/>
    <xf numFmtId="248" fontId="116" fillId="0" borderId="0"/>
    <xf numFmtId="302" fontId="4" fillId="0" borderId="0" applyFont="0" applyFill="0" applyBorder="0" applyAlignment="0" applyProtection="0"/>
    <xf numFmtId="303" fontId="4" fillId="0" borderId="0" applyFont="0" applyFill="0" applyBorder="0" applyAlignment="0" applyProtection="0"/>
    <xf numFmtId="304" fontId="4" fillId="0" borderId="0" applyFont="0" applyFill="0" applyBorder="0" applyAlignment="0" applyProtection="0"/>
    <xf numFmtId="248" fontId="116" fillId="0" borderId="0"/>
    <xf numFmtId="248" fontId="116" fillId="0" borderId="0"/>
    <xf numFmtId="248" fontId="116" fillId="0" borderId="0"/>
    <xf numFmtId="248" fontId="116" fillId="0" borderId="0"/>
    <xf numFmtId="305" fontId="75" fillId="0" borderId="0" applyFont="0" applyFill="0" applyBorder="0" applyAlignment="0" applyProtection="0"/>
    <xf numFmtId="187" fontId="135" fillId="0" borderId="0"/>
    <xf numFmtId="187" fontId="184" fillId="0" borderId="46"/>
    <xf numFmtId="187" fontId="80" fillId="0" borderId="0"/>
    <xf numFmtId="187" fontId="79" fillId="53" borderId="18" applyNumberFormat="0" applyAlignment="0" applyProtection="0"/>
    <xf numFmtId="187" fontId="79" fillId="53" borderId="18" applyNumberFormat="0" applyAlignment="0" applyProtection="0"/>
    <xf numFmtId="187" fontId="79" fillId="53" borderId="18" applyNumberFormat="0" applyAlignment="0" applyProtection="0"/>
    <xf numFmtId="187" fontId="79" fillId="53" borderId="18" applyNumberFormat="0" applyAlignment="0" applyProtection="0"/>
    <xf numFmtId="187" fontId="79" fillId="53" borderId="18" applyNumberFormat="0" applyAlignment="0" applyProtection="0"/>
    <xf numFmtId="40" fontId="185" fillId="38" borderId="0">
      <alignment horizontal="right"/>
    </xf>
    <xf numFmtId="187" fontId="186" fillId="38" borderId="0">
      <alignment horizontal="right"/>
    </xf>
    <xf numFmtId="187" fontId="187" fillId="38" borderId="26"/>
    <xf numFmtId="187" fontId="187" fillId="0" borderId="0" applyBorder="0">
      <alignment horizontal="centerContinuous"/>
    </xf>
    <xf numFmtId="187" fontId="188" fillId="0" borderId="0" applyBorder="0">
      <alignment horizontal="centerContinuous"/>
    </xf>
    <xf numFmtId="1" fontId="189" fillId="0" borderId="0" applyProtection="0">
      <alignment horizontal="right" vertical="center"/>
    </xf>
    <xf numFmtId="306" fontId="190" fillId="0" borderId="0"/>
    <xf numFmtId="187" fontId="75" fillId="0" borderId="0"/>
    <xf numFmtId="307" fontId="4" fillId="0" borderId="0" applyFont="0" applyFill="0" applyBorder="0" applyAlignment="0"/>
    <xf numFmtId="308" fontId="75" fillId="0" borderId="0" applyFont="0" applyFill="0" applyBorder="0" applyAlignment="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309" fontId="144" fillId="0" borderId="0" applyFont="0" applyFill="0" applyBorder="0" applyAlignment="0" applyProtection="0"/>
    <xf numFmtId="43"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310" fontId="75" fillId="0" borderId="0" applyFont="0" applyFill="0" applyBorder="0" applyAlignment="0" applyProtection="0"/>
    <xf numFmtId="168" fontId="5" fillId="0" borderId="0" applyFont="0" applyFill="0" applyBorder="0" applyAlignment="0" applyProtection="0"/>
    <xf numFmtId="187" fontId="4" fillId="0" borderId="0">
      <protection locked="0"/>
    </xf>
    <xf numFmtId="187" fontId="191" fillId="0" borderId="0">
      <protection locked="0"/>
    </xf>
    <xf numFmtId="187" fontId="4" fillId="0" borderId="0">
      <protection locked="0"/>
    </xf>
    <xf numFmtId="187" fontId="113" fillId="0" borderId="0">
      <protection locked="0"/>
    </xf>
    <xf numFmtId="187" fontId="192" fillId="0" borderId="47" applyNumberFormat="0" applyFont="0" applyBorder="0" applyAlignment="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178" fillId="0" borderId="0" applyFont="0" applyFill="0" applyBorder="0" applyAlignment="0" applyProtection="0"/>
    <xf numFmtId="9" fontId="4" fillId="0" borderId="0" applyNumberFormat="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65" fillId="0" borderId="0" applyFont="0" applyFill="0" applyBorder="0" applyAlignment="0" applyProtection="0"/>
    <xf numFmtId="9" fontId="4" fillId="0" borderId="0" applyFill="0" applyBorder="0" applyAlignment="0" applyProtection="0"/>
    <xf numFmtId="9" fontId="6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187" fontId="74" fillId="0" borderId="0">
      <protection locked="0"/>
    </xf>
    <xf numFmtId="187" fontId="80" fillId="0" borderId="0" applyNumberFormat="0" applyFont="0" applyFill="0" applyBorder="0" applyAlignment="0" applyProtection="0">
      <alignment horizontal="left"/>
    </xf>
    <xf numFmtId="15" fontId="80" fillId="0" borderId="0" applyFont="0" applyFill="0" applyBorder="0" applyAlignment="0" applyProtection="0"/>
    <xf numFmtId="4" fontId="80" fillId="0" borderId="0" applyFont="0" applyFill="0" applyBorder="0" applyAlignment="0" applyProtection="0"/>
    <xf numFmtId="187" fontId="194" fillId="0" borderId="33">
      <alignment horizontal="center"/>
    </xf>
    <xf numFmtId="3" fontId="80" fillId="0" borderId="0" applyFont="0" applyFill="0" applyBorder="0" applyAlignment="0" applyProtection="0"/>
    <xf numFmtId="187" fontId="80" fillId="65" borderId="0" applyNumberFormat="0" applyFont="0" applyBorder="0" applyAlignment="0" applyProtection="0"/>
    <xf numFmtId="3" fontId="4" fillId="0" borderId="0" applyFont="0" applyFill="0" applyBorder="0" applyAlignment="0" applyProtection="0"/>
    <xf numFmtId="187" fontId="195" fillId="0" borderId="0" applyNumberFormat="0" applyFill="0" applyBorder="0" applyAlignment="0" applyProtection="0"/>
    <xf numFmtId="248" fontId="196" fillId="0" borderId="0" applyNumberFormat="0" applyFill="0" applyBorder="0" applyAlignment="0" applyProtection="0">
      <alignment horizontal="left"/>
    </xf>
    <xf numFmtId="187" fontId="4" fillId="0" borderId="34" applyNumberFormat="0" applyFill="0" applyBorder="0" applyAlignment="0" applyProtection="0">
      <protection hidden="1"/>
    </xf>
    <xf numFmtId="187" fontId="4" fillId="0" borderId="34" applyNumberFormat="0" applyFill="0" applyBorder="0" applyAlignment="0" applyProtection="0">
      <protection hidden="1"/>
    </xf>
    <xf numFmtId="38" fontId="129" fillId="0" borderId="0"/>
    <xf numFmtId="187" fontId="75" fillId="0" borderId="0">
      <alignment horizontal="right"/>
    </xf>
    <xf numFmtId="187" fontId="79"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79" fillId="64" borderId="18" applyNumberFormat="0" applyAlignment="0" applyProtection="0"/>
    <xf numFmtId="187" fontId="79"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79" fillId="53" borderId="18" applyNumberFormat="0" applyAlignment="0" applyProtection="0"/>
    <xf numFmtId="187" fontId="79" fillId="53" borderId="18" applyNumberFormat="0" applyAlignment="0" applyProtection="0"/>
    <xf numFmtId="187" fontId="4" fillId="0" borderId="48">
      <alignment vertical="center"/>
    </xf>
    <xf numFmtId="4" fontId="78" fillId="71" borderId="49" applyNumberFormat="0" applyProtection="0">
      <alignment horizontal="left" vertical="center" indent="1"/>
    </xf>
    <xf numFmtId="187" fontId="198" fillId="66" borderId="30">
      <alignment horizontal="center" vertical="center" wrapText="1"/>
      <protection hidden="1"/>
    </xf>
    <xf numFmtId="187" fontId="198" fillId="66" borderId="30">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197" fontId="180"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197" fontId="180" fillId="0" borderId="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174" fontId="180" fillId="0" borderId="0" applyFill="0" applyBorder="0" applyAlignment="0" applyProtection="0"/>
    <xf numFmtId="43" fontId="4" fillId="0" borderId="0" applyFont="0" applyFill="0" applyBorder="0" applyAlignment="0" applyProtection="0"/>
    <xf numFmtId="195" fontId="65" fillId="0" borderId="0" applyFont="0" applyFill="0" applyBorder="0" applyAlignment="0" applyProtection="0"/>
    <xf numFmtId="195" fontId="6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5" fillId="0" borderId="0" applyFont="0" applyFill="0" applyBorder="0" applyAlignment="0" applyProtection="0"/>
    <xf numFmtId="195" fontId="6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5" fillId="0" borderId="0" applyFont="0" applyFill="0" applyBorder="0" applyAlignment="0" applyProtection="0"/>
    <xf numFmtId="195" fontId="6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5" fillId="0" borderId="0" applyFont="0" applyFill="0" applyBorder="0" applyAlignment="0" applyProtection="0"/>
    <xf numFmtId="197" fontId="180"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0" fillId="0" borderId="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174" fontId="65" fillId="0" borderId="0" applyFont="0" applyFill="0" applyBorder="0" applyAlignment="0" applyProtection="0"/>
    <xf numFmtId="174"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174" fontId="6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5" fillId="0" borderId="0" applyFont="0" applyFill="0" applyBorder="0" applyAlignment="0" applyProtection="0"/>
    <xf numFmtId="184" fontId="65" fillId="0" borderId="0" applyFont="0" applyFill="0" applyBorder="0" applyAlignment="0" applyProtection="0"/>
    <xf numFmtId="184" fontId="6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5" fillId="0" borderId="0" applyFont="0" applyFill="0" applyBorder="0" applyAlignment="0" applyProtection="0"/>
    <xf numFmtId="184" fontId="6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5" fillId="0" borderId="0" applyFont="0" applyFill="0" applyBorder="0" applyAlignment="0" applyProtection="0"/>
    <xf numFmtId="184" fontId="6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174" fontId="6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5" fillId="0" borderId="0" applyFont="0" applyFill="0" applyBorder="0" applyAlignment="0" applyProtection="0"/>
    <xf numFmtId="174" fontId="6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5" fillId="0" borderId="0" applyFont="0" applyFill="0" applyBorder="0" applyAlignment="0" applyProtection="0"/>
    <xf numFmtId="174" fontId="6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5" fillId="0" borderId="0" applyFont="0" applyFill="0" applyBorder="0" applyAlignment="0" applyProtection="0"/>
    <xf numFmtId="197" fontId="6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4" fontId="180" fillId="0" borderId="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187" fontId="180" fillId="0" borderId="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187"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187" fontId="180" fillId="0" borderId="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187"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80" fillId="0" borderId="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187"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15" fillId="72" borderId="50">
      <alignment horizontal="left" wrapText="1"/>
    </xf>
    <xf numFmtId="187" fontId="202" fillId="72" borderId="51">
      <alignment vertical="center"/>
    </xf>
    <xf numFmtId="311" fontId="203" fillId="72" borderId="52">
      <alignment horizontal="left" vertical="center"/>
    </xf>
    <xf numFmtId="194" fontId="204" fillId="0" borderId="0" applyFill="0" applyBorder="0" applyAlignment="0" applyProtection="0"/>
    <xf numFmtId="187" fontId="205" fillId="0" borderId="0"/>
    <xf numFmtId="187" fontId="128" fillId="0" borderId="0"/>
    <xf numFmtId="187" fontId="4" fillId="0" borderId="0"/>
    <xf numFmtId="248" fontId="75" fillId="73" borderId="0" applyNumberFormat="0" applyFont="0" applyBorder="0" applyAlignment="0">
      <protection hidden="1"/>
    </xf>
    <xf numFmtId="187" fontId="109" fillId="0" borderId="0"/>
    <xf numFmtId="187" fontId="112" fillId="0" borderId="0" applyFill="0" applyBorder="0" applyProtection="0">
      <alignment horizontal="center" vertical="center"/>
    </xf>
    <xf numFmtId="187" fontId="206" fillId="0" borderId="0" applyBorder="0" applyProtection="0">
      <alignment vertical="center"/>
    </xf>
    <xf numFmtId="270" fontId="206" fillId="0" borderId="12" applyBorder="0" applyProtection="0">
      <alignment horizontal="right" vertical="center"/>
    </xf>
    <xf numFmtId="270" fontId="206" fillId="0" borderId="12" applyBorder="0" applyProtection="0">
      <alignment horizontal="right" vertical="center"/>
    </xf>
    <xf numFmtId="187" fontId="207" fillId="74" borderId="0" applyBorder="0" applyProtection="0">
      <alignment horizontal="centerContinuous" vertical="center"/>
    </xf>
    <xf numFmtId="187" fontId="207" fillId="75" borderId="12" applyBorder="0" applyProtection="0">
      <alignment horizontal="centerContinuous" vertical="center"/>
    </xf>
    <xf numFmtId="187" fontId="207" fillId="75" borderId="12" applyBorder="0" applyProtection="0">
      <alignment horizontal="centerContinuous" vertical="center"/>
    </xf>
    <xf numFmtId="187" fontId="206" fillId="0" borderId="0" applyBorder="0" applyProtection="0">
      <alignment vertical="center"/>
    </xf>
    <xf numFmtId="187" fontId="4" fillId="0" borderId="0"/>
    <xf numFmtId="187" fontId="208" fillId="0" borderId="0" applyFill="0" applyBorder="0" applyProtection="0">
      <alignment horizontal="left"/>
    </xf>
    <xf numFmtId="187" fontId="162" fillId="0" borderId="23" applyFill="0" applyBorder="0" applyProtection="0">
      <alignment horizontal="left" vertical="top"/>
    </xf>
    <xf numFmtId="187" fontId="162" fillId="0" borderId="23" applyFill="0" applyBorder="0" applyProtection="0">
      <alignment horizontal="left" vertical="top"/>
    </xf>
    <xf numFmtId="187" fontId="158" fillId="0" borderId="0">
      <alignment horizontal="centerContinuous"/>
    </xf>
    <xf numFmtId="37" fontId="209" fillId="0" borderId="11" applyFill="0" applyBorder="0" applyAlignment="0">
      <alignment horizontal="left"/>
    </xf>
    <xf numFmtId="248" fontId="4" fillId="76" borderId="0" applyNumberFormat="0" applyFont="0" applyBorder="0" applyAlignment="0" applyProtection="0"/>
    <xf numFmtId="187" fontId="4" fillId="0" borderId="0"/>
    <xf numFmtId="187" fontId="4" fillId="0" borderId="0"/>
    <xf numFmtId="187" fontId="99" fillId="0" borderId="0" applyNumberFormat="0" applyFill="0" applyBorder="0" applyAlignment="0" applyProtection="0"/>
    <xf numFmtId="187" fontId="99"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99"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82" fillId="0" borderId="0" applyNumberFormat="0" applyFill="0" applyBorder="0" applyAlignment="0" applyProtection="0"/>
    <xf numFmtId="187" fontId="211" fillId="0" borderId="0" applyNumberFormat="0" applyFill="0" applyBorder="0" applyAlignment="0" applyProtection="0"/>
    <xf numFmtId="187" fontId="211" fillId="0" borderId="0" applyNumberFormat="0" applyFill="0" applyBorder="0" applyAlignment="0" applyProtection="0"/>
    <xf numFmtId="187" fontId="211" fillId="0" borderId="0" applyNumberFormat="0" applyFill="0" applyBorder="0" applyAlignment="0" applyProtection="0"/>
    <xf numFmtId="187" fontId="211" fillId="0" borderId="0" applyNumberFormat="0" applyFill="0" applyBorder="0" applyAlignment="0" applyProtection="0"/>
    <xf numFmtId="187" fontId="82" fillId="0" borderId="0" applyNumberFormat="0" applyFill="0" applyBorder="0" applyAlignment="0" applyProtection="0"/>
    <xf numFmtId="187" fontId="211" fillId="0" borderId="0" applyNumberFormat="0" applyFill="0" applyBorder="0" applyAlignment="0" applyProtection="0"/>
    <xf numFmtId="187" fontId="211" fillId="0" borderId="0" applyNumberFormat="0" applyFill="0" applyBorder="0" applyAlignment="0" applyProtection="0"/>
    <xf numFmtId="187" fontId="211" fillId="0" borderId="0" applyNumberFormat="0" applyFill="0" applyBorder="0" applyAlignment="0" applyProtection="0"/>
    <xf numFmtId="187" fontId="211" fillId="0" borderId="0" applyNumberFormat="0" applyFill="0" applyBorder="0" applyAlignment="0" applyProtection="0"/>
    <xf numFmtId="187" fontId="211" fillId="0" borderId="0" applyNumberFormat="0" applyFill="0" applyBorder="0" applyAlignment="0" applyProtection="0"/>
    <xf numFmtId="312" fontId="209" fillId="0" borderId="0" applyFill="0" applyBorder="0" applyAlignment="0" applyProtection="0">
      <alignment horizontal="right"/>
    </xf>
    <xf numFmtId="313" fontId="75" fillId="0" borderId="0">
      <alignment horizontal="center"/>
    </xf>
    <xf numFmtId="187" fontId="68" fillId="0" borderId="0" applyNumberFormat="0" applyFill="0" applyBorder="0" applyAlignment="0" applyProtection="0"/>
    <xf numFmtId="187" fontId="128" fillId="0" borderId="0" applyNumberFormat="0" applyFill="0" applyBorder="0" applyAlignment="0" applyProtection="0"/>
    <xf numFmtId="187" fontId="80" fillId="0" borderId="0" applyBorder="0"/>
    <xf numFmtId="187" fontId="84" fillId="0" borderId="0" applyNumberFormat="0" applyFill="0" applyBorder="0" applyAlignment="0" applyProtection="0"/>
    <xf numFmtId="187" fontId="85" fillId="0" borderId="19" applyNumberFormat="0" applyFill="0" applyAlignment="0" applyProtection="0"/>
    <xf numFmtId="187" fontId="85"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85"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86"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86"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87"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87"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87"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3" fontId="88" fillId="0" borderId="30">
      <protection locked="0"/>
    </xf>
    <xf numFmtId="187" fontId="4" fillId="53" borderId="34"/>
    <xf numFmtId="187" fontId="4" fillId="53" borderId="34"/>
    <xf numFmtId="187" fontId="89" fillId="0" borderId="53"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89" fillId="0" borderId="22" applyNumberFormat="0" applyFill="0" applyAlignment="0" applyProtection="0"/>
    <xf numFmtId="187" fontId="89"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41" fontId="4" fillId="0" borderId="0" applyFont="0" applyFill="0" applyBorder="0" applyAlignment="0" applyProtection="0"/>
    <xf numFmtId="43" fontId="4" fillId="0" borderId="0" applyFont="0" applyFill="0" applyBorder="0" applyAlignment="0" applyProtection="0"/>
    <xf numFmtId="178" fontId="216" fillId="0" borderId="0">
      <alignment horizontal="left"/>
      <protection locked="0"/>
    </xf>
    <xf numFmtId="178" fontId="216" fillId="0" borderId="0">
      <alignment horizontal="left"/>
      <protection locked="0"/>
    </xf>
    <xf numFmtId="178" fontId="216" fillId="0" borderId="0">
      <alignment horizontal="left"/>
      <protection locked="0"/>
    </xf>
    <xf numFmtId="178" fontId="216" fillId="0" borderId="0">
      <alignment horizontal="left"/>
      <protection locked="0"/>
    </xf>
    <xf numFmtId="187" fontId="4" fillId="0" borderId="0">
      <alignment horizontal="fill"/>
    </xf>
    <xf numFmtId="37" fontId="75" fillId="61" borderId="0" applyNumberFormat="0" applyBorder="0" applyAlignment="0" applyProtection="0"/>
    <xf numFmtId="37" fontId="75" fillId="0" borderId="0"/>
    <xf numFmtId="37" fontId="75" fillId="61" borderId="0" applyNumberFormat="0" applyBorder="0" applyAlignment="0" applyProtection="0"/>
    <xf numFmtId="3" fontId="149" fillId="0" borderId="44" applyProtection="0"/>
    <xf numFmtId="314" fontId="68" fillId="0" borderId="0" applyFont="0" applyFill="0" applyBorder="0" applyAlignment="0" applyProtection="0"/>
    <xf numFmtId="315" fontId="4" fillId="0" borderId="0" applyFont="0" applyFill="0" applyBorder="0" applyAlignment="0" applyProtection="0"/>
    <xf numFmtId="314" fontId="68" fillId="0" borderId="0" applyFont="0" applyFill="0" applyBorder="0" applyAlignment="0" applyProtection="0"/>
    <xf numFmtId="187" fontId="96" fillId="60" borderId="24" applyNumberFormat="0" applyAlignment="0" applyProtection="0"/>
    <xf numFmtId="187" fontId="5" fillId="0" borderId="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280" fontId="151" fillId="0" borderId="0" applyFont="0" applyFill="0" applyBorder="0" applyAlignment="0" applyProtection="0"/>
    <xf numFmtId="251" fontId="151" fillId="0" borderId="0" applyFont="0" applyFill="0" applyBorder="0" applyAlignment="0" applyProtection="0"/>
    <xf numFmtId="248" fontId="217" fillId="0" borderId="0" applyNumberFormat="0" applyFill="0" applyBorder="0" applyAlignment="0" applyProtection="0"/>
    <xf numFmtId="186" fontId="4" fillId="0" borderId="0"/>
    <xf numFmtId="314" fontId="116" fillId="0" borderId="0"/>
    <xf numFmtId="314" fontId="116" fillId="0" borderId="0"/>
    <xf numFmtId="314" fontId="116" fillId="0" borderId="0"/>
    <xf numFmtId="314" fontId="116" fillId="0" borderId="0"/>
    <xf numFmtId="314" fontId="116"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242" fontId="4" fillId="0" borderId="0"/>
    <xf numFmtId="314" fontId="116"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6" fillId="0" borderId="0"/>
    <xf numFmtId="314" fontId="116"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314" fontId="116"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6" fillId="0" borderId="0"/>
    <xf numFmtId="314" fontId="116"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316" fontId="218" fillId="0" borderId="12" applyBorder="0" applyProtection="0">
      <alignment horizontal="right"/>
    </xf>
    <xf numFmtId="316" fontId="218" fillId="0" borderId="12" applyBorder="0" applyProtection="0">
      <alignment horizontal="right"/>
    </xf>
    <xf numFmtId="1" fontId="219" fillId="0" borderId="34">
      <alignment horizontal="center"/>
    </xf>
    <xf numFmtId="1" fontId="219" fillId="0" borderId="34">
      <alignment horizontal="center"/>
    </xf>
    <xf numFmtId="268"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7" fillId="0" borderId="0"/>
    <xf numFmtId="43" fontId="7" fillId="0" borderId="0" applyFont="0" applyFill="0" applyBorder="0" applyAlignment="0" applyProtection="0"/>
    <xf numFmtId="0" fontId="65" fillId="0" borderId="0"/>
    <xf numFmtId="0" fontId="65" fillId="39" borderId="0" applyNumberFormat="0" applyBorder="0" applyAlignment="0" applyProtection="0"/>
    <xf numFmtId="0" fontId="65" fillId="39" borderId="0" applyNumberFormat="0" applyBorder="0" applyAlignment="0" applyProtection="0"/>
    <xf numFmtId="0" fontId="65" fillId="40" borderId="0" applyNumberFormat="0" applyBorder="0" applyAlignment="0" applyProtection="0"/>
    <xf numFmtId="0" fontId="65" fillId="40" borderId="0" applyNumberFormat="0" applyBorder="0" applyAlignment="0" applyProtection="0"/>
    <xf numFmtId="0" fontId="65" fillId="41" borderId="0" applyNumberFormat="0" applyBorder="0" applyAlignment="0" applyProtection="0"/>
    <xf numFmtId="0" fontId="65" fillId="41" borderId="0" applyNumberFormat="0" applyBorder="0" applyAlignment="0" applyProtection="0"/>
    <xf numFmtId="0" fontId="65" fillId="42" borderId="0" applyNumberFormat="0" applyBorder="0" applyAlignment="0" applyProtection="0"/>
    <xf numFmtId="0" fontId="65" fillId="42" borderId="0" applyNumberFormat="0" applyBorder="0" applyAlignment="0" applyProtection="0"/>
    <xf numFmtId="0" fontId="65" fillId="43" borderId="0" applyNumberFormat="0" applyBorder="0" applyAlignment="0" applyProtection="0"/>
    <xf numFmtId="0" fontId="65" fillId="43" borderId="0" applyNumberFormat="0" applyBorder="0" applyAlignment="0" applyProtection="0"/>
    <xf numFmtId="0" fontId="65" fillId="44" borderId="0" applyNumberFormat="0" applyBorder="0" applyAlignment="0" applyProtection="0"/>
    <xf numFmtId="0" fontId="65" fillId="44"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6" borderId="0" applyNumberFormat="0" applyBorder="0" applyAlignment="0" applyProtection="0"/>
    <xf numFmtId="0" fontId="65" fillId="46" borderId="0" applyNumberFormat="0" applyBorder="0" applyAlignment="0" applyProtection="0"/>
    <xf numFmtId="0" fontId="65" fillId="47" borderId="0" applyNumberFormat="0" applyBorder="0" applyAlignment="0" applyProtection="0"/>
    <xf numFmtId="0" fontId="65" fillId="47" borderId="0" applyNumberFormat="0" applyBorder="0" applyAlignment="0" applyProtection="0"/>
    <xf numFmtId="0" fontId="65" fillId="42" borderId="0" applyNumberFormat="0" applyBorder="0" applyAlignment="0" applyProtection="0"/>
    <xf numFmtId="0" fontId="65" fillId="42"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8" borderId="0" applyNumberFormat="0" applyBorder="0" applyAlignment="0" applyProtection="0"/>
    <xf numFmtId="0" fontId="65" fillId="48" borderId="0" applyNumberFormat="0" applyBorder="0" applyAlignment="0" applyProtection="0"/>
    <xf numFmtId="0" fontId="66" fillId="49" borderId="0" applyNumberFormat="0" applyBorder="0" applyAlignment="0" applyProtection="0"/>
    <xf numFmtId="0" fontId="66" fillId="46" borderId="0" applyNumberFormat="0" applyBorder="0" applyAlignment="0" applyProtection="0"/>
    <xf numFmtId="0" fontId="66" fillId="47"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95" fillId="41" borderId="0" applyNumberFormat="0" applyBorder="0" applyAlignment="0" applyProtection="0"/>
    <xf numFmtId="0" fontId="73" fillId="53" borderId="16" applyNumberFormat="0" applyAlignment="0" applyProtection="0"/>
    <xf numFmtId="0" fontId="96" fillId="60" borderId="24" applyNumberFormat="0" applyAlignment="0" applyProtection="0"/>
    <xf numFmtId="0" fontId="97" fillId="0" borderId="25" applyNumberFormat="0" applyFill="0" applyAlignment="0" applyProtection="0"/>
    <xf numFmtId="0" fontId="66" fillId="54" borderId="0" applyNumberFormat="0" applyBorder="0" applyAlignment="0" applyProtection="0"/>
    <xf numFmtId="0" fontId="66" fillId="55" borderId="0" applyNumberFormat="0" applyBorder="0" applyAlignment="0" applyProtection="0"/>
    <xf numFmtId="0" fontId="66" fillId="56"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7" borderId="0" applyNumberFormat="0" applyBorder="0" applyAlignment="0" applyProtection="0"/>
    <xf numFmtId="0" fontId="98" fillId="44" borderId="16" applyNumberFormat="0" applyAlignment="0" applyProtection="0"/>
    <xf numFmtId="0" fontId="76" fillId="40" borderId="0" applyNumberFormat="0" applyBorder="0" applyAlignment="0" applyProtection="0"/>
    <xf numFmtId="184" fontId="65" fillId="0" borderId="0" applyFont="0" applyFill="0" applyBorder="0" applyAlignment="0" applyProtection="0"/>
    <xf numFmtId="0" fontId="77" fillId="58" borderId="0" applyNumberFormat="0" applyBorder="0" applyAlignment="0" applyProtection="0"/>
    <xf numFmtId="0" fontId="65" fillId="59" borderId="17" applyNumberFormat="0" applyFont="0" applyAlignment="0" applyProtection="0"/>
    <xf numFmtId="0" fontId="65" fillId="59" borderId="17" applyNumberFormat="0" applyFont="0" applyAlignment="0" applyProtection="0"/>
    <xf numFmtId="0" fontId="79" fillId="53" borderId="18" applyNumberFormat="0" applyAlignment="0" applyProtection="0"/>
    <xf numFmtId="0" fontId="99" fillId="0" borderId="0" applyNumberFormat="0" applyFill="0" applyBorder="0" applyAlignment="0" applyProtection="0"/>
    <xf numFmtId="0" fontId="82" fillId="0" borderId="0" applyNumberFormat="0" applyFill="0" applyBorder="0" applyAlignment="0" applyProtection="0"/>
    <xf numFmtId="0" fontId="84" fillId="0" borderId="0" applyNumberFormat="0" applyFill="0" applyBorder="0" applyAlignment="0" applyProtection="0"/>
    <xf numFmtId="0" fontId="85" fillId="0" borderId="19" applyNumberFormat="0" applyFill="0" applyAlignment="0" applyProtection="0"/>
    <xf numFmtId="0" fontId="86" fillId="0" borderId="20" applyNumberFormat="0" applyFill="0" applyAlignment="0" applyProtection="0"/>
    <xf numFmtId="0" fontId="87" fillId="0" borderId="21" applyNumberFormat="0" applyFill="0" applyAlignment="0" applyProtection="0"/>
    <xf numFmtId="0" fontId="87" fillId="0" borderId="0" applyNumberFormat="0" applyFill="0" applyBorder="0" applyAlignment="0" applyProtection="0"/>
    <xf numFmtId="0" fontId="4" fillId="0" borderId="0">
      <alignment vertical="top"/>
    </xf>
    <xf numFmtId="43" fontId="65" fillId="0" borderId="0" applyFont="0" applyFill="0" applyBorder="0" applyAlignment="0" applyProtection="0"/>
    <xf numFmtId="43" fontId="65" fillId="0" borderId="0" applyFont="0" applyFill="0" applyBorder="0" applyAlignment="0" applyProtection="0"/>
    <xf numFmtId="187" fontId="5" fillId="0" borderId="0"/>
    <xf numFmtId="9"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19"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4" fillId="0" borderId="30">
      <alignment horizontal="right"/>
    </xf>
    <xf numFmtId="187" fontId="4" fillId="0" borderId="30">
      <alignment horizontal="right"/>
    </xf>
    <xf numFmtId="245" fontId="4" fillId="0" borderId="30">
      <alignment horizontal="left" vertical="center" wrapText="1"/>
    </xf>
    <xf numFmtId="245" fontId="4" fillId="0" borderId="30">
      <alignment horizontal="left" vertical="center" wrapText="1"/>
    </xf>
    <xf numFmtId="187" fontId="130" fillId="39" borderId="0" applyNumberFormat="0" applyBorder="0" applyAlignment="0" applyProtection="0"/>
    <xf numFmtId="187" fontId="130" fillId="40" borderId="0" applyNumberFormat="0" applyBorder="0" applyAlignment="0" applyProtection="0"/>
    <xf numFmtId="187" fontId="130" fillId="41" borderId="0" applyNumberFormat="0" applyBorder="0" applyAlignment="0" applyProtection="0"/>
    <xf numFmtId="187" fontId="130" fillId="42" borderId="0" applyNumberFormat="0" applyBorder="0" applyAlignment="0" applyProtection="0"/>
    <xf numFmtId="187" fontId="130" fillId="43" borderId="0" applyNumberFormat="0" applyBorder="0" applyAlignment="0" applyProtection="0"/>
    <xf numFmtId="187" fontId="130" fillId="44" borderId="0" applyNumberFormat="0" applyBorder="0" applyAlignment="0" applyProtection="0"/>
    <xf numFmtId="187" fontId="130" fillId="45" borderId="0" applyNumberFormat="0" applyBorder="0" applyAlignment="0" applyProtection="0"/>
    <xf numFmtId="187" fontId="130" fillId="46" borderId="0" applyNumberFormat="0" applyBorder="0" applyAlignment="0" applyProtection="0"/>
    <xf numFmtId="187" fontId="130" fillId="47" borderId="0" applyNumberFormat="0" applyBorder="0" applyAlignment="0" applyProtection="0"/>
    <xf numFmtId="187" fontId="130" fillId="42" borderId="0" applyNumberFormat="0" applyBorder="0" applyAlignment="0" applyProtection="0"/>
    <xf numFmtId="187" fontId="130" fillId="45" borderId="0" applyNumberFormat="0" applyBorder="0" applyAlignment="0" applyProtection="0"/>
    <xf numFmtId="187" fontId="130" fillId="48" borderId="0" applyNumberFormat="0" applyBorder="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73" fillId="64"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43" fontId="65" fillId="0" borderId="0" applyFont="0" applyFill="0" applyBorder="0" applyAlignment="0" applyProtection="0"/>
    <xf numFmtId="14" fontId="117" fillId="61" borderId="29" applyFill="0" applyBorder="0">
      <alignment horizontal="right"/>
    </xf>
    <xf numFmtId="14" fontId="117" fillId="61" borderId="29" applyFill="0" applyBorder="0">
      <alignment horizontal="right"/>
    </xf>
    <xf numFmtId="187" fontId="150" fillId="67" borderId="41" applyNumberFormat="0" applyBorder="0" applyAlignment="0">
      <alignment horizontal="center"/>
      <protection hidden="1"/>
    </xf>
    <xf numFmtId="6" fontId="4" fillId="0" borderId="0"/>
    <xf numFmtId="187" fontId="98"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98" fillId="70"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41" fontId="68" fillId="0" borderId="0" applyFill="0" applyBorder="0" applyAlignment="0" applyProtection="0">
      <alignment horizontal="right" vertical="top"/>
    </xf>
    <xf numFmtId="39" fontId="163" fillId="0" borderId="27" applyAlignment="0"/>
    <xf numFmtId="187" fontId="72" fillId="0" borderId="28">
      <alignment horizontal="left" vertical="center"/>
    </xf>
    <xf numFmtId="187" fontId="72" fillId="0" borderId="28">
      <alignment horizontal="left" vertical="center"/>
    </xf>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112" fillId="37" borderId="45" applyNumberFormat="0" applyFont="0" applyFill="0" applyBorder="0" applyAlignment="0">
      <alignment horizontal="center" vertical="center" wrapText="1"/>
    </xf>
    <xf numFmtId="187" fontId="112" fillId="37" borderId="45" applyNumberFormat="0" applyFont="0" applyFill="0" applyBorder="0" applyAlignment="0">
      <alignment horizontal="center" vertical="center" wrapText="1"/>
    </xf>
    <xf numFmtId="184"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38" fontId="75" fillId="0" borderId="30" applyFont="0" applyFill="0" applyBorder="0" applyAlignment="0" applyProtection="0"/>
    <xf numFmtId="38" fontId="75" fillId="0" borderId="30" applyFont="0" applyFill="0" applyBorder="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184" fillId="0" borderId="46"/>
    <xf numFmtId="187" fontId="79" fillId="53" borderId="18" applyNumberFormat="0" applyAlignment="0" applyProtection="0"/>
    <xf numFmtId="187" fontId="79" fillId="53" borderId="18" applyNumberFormat="0" applyAlignment="0" applyProtection="0"/>
    <xf numFmtId="187" fontId="79" fillId="53" borderId="18" applyNumberFormat="0" applyAlignment="0" applyProtection="0"/>
    <xf numFmtId="187" fontId="79" fillId="53" borderId="18" applyNumberFormat="0" applyAlignment="0" applyProtection="0"/>
    <xf numFmtId="187" fontId="79" fillId="53" borderId="18" applyNumberFormat="0" applyAlignment="0" applyProtection="0"/>
    <xf numFmtId="187" fontId="79"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79" fillId="64"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79" fillId="53" borderId="18" applyNumberFormat="0" applyAlignment="0" applyProtection="0"/>
    <xf numFmtId="187" fontId="79" fillId="53" borderId="18" applyNumberFormat="0" applyAlignment="0" applyProtection="0"/>
    <xf numFmtId="4" fontId="78" fillId="71" borderId="49" applyNumberFormat="0" applyProtection="0">
      <alignment horizontal="left" vertical="center" indent="1"/>
    </xf>
    <xf numFmtId="187" fontId="198" fillId="66" borderId="30">
      <alignment horizontal="center" vertical="center" wrapText="1"/>
      <protection hidden="1"/>
    </xf>
    <xf numFmtId="187" fontId="198" fillId="66" borderId="30">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09" fillId="0" borderId="11" applyFill="0" applyBorder="0" applyAlignment="0">
      <alignment horizontal="left"/>
    </xf>
    <xf numFmtId="183" fontId="88" fillId="0" borderId="30">
      <protection locked="0"/>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187" fontId="5" fillId="0" borderId="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184" fillId="0" borderId="46"/>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7" fontId="5" fillId="0" borderId="0"/>
    <xf numFmtId="187" fontId="5" fillId="0" borderId="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187" fontId="4" fillId="0" borderId="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19"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14" fontId="117" fillId="61" borderId="29" applyFill="0" applyBorder="0">
      <alignment horizontal="right"/>
    </xf>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124" fillId="0" borderId="0"/>
    <xf numFmtId="187" fontId="4" fillId="0" borderId="0"/>
    <xf numFmtId="187" fontId="65" fillId="0" borderId="0"/>
    <xf numFmtId="187" fontId="65" fillId="0" borderId="0"/>
    <xf numFmtId="187" fontId="65" fillId="0" borderId="0"/>
    <xf numFmtId="187" fontId="65" fillId="0" borderId="0"/>
    <xf numFmtId="187" fontId="65" fillId="0" borderId="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09" fillId="0" borderId="11" applyFill="0" applyBorder="0" applyAlignment="0">
      <alignment horizontal="left"/>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5" fillId="0" borderId="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187" fontId="184" fillId="0" borderId="46"/>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184" fillId="0" borderId="46"/>
    <xf numFmtId="187" fontId="65" fillId="0" borderId="0"/>
    <xf numFmtId="187" fontId="65" fillId="0" borderId="0"/>
    <xf numFmtId="187" fontId="184" fillId="0" borderId="46"/>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 fillId="0" borderId="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184" fillId="0" borderId="46"/>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184" fillId="0" borderId="46"/>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184" fillId="0" borderId="46"/>
    <xf numFmtId="0" fontId="5" fillId="0" borderId="0"/>
    <xf numFmtId="0" fontId="5" fillId="0" borderId="0"/>
    <xf numFmtId="0" fontId="5" fillId="0" borderId="0"/>
    <xf numFmtId="0" fontId="4" fillId="0" borderId="0"/>
    <xf numFmtId="0" fontId="128" fillId="0" borderId="0"/>
    <xf numFmtId="43" fontId="128" fillId="0" borderId="0" applyFont="0" applyFill="0" applyBorder="0" applyAlignment="0" applyProtection="0"/>
    <xf numFmtId="0" fontId="4" fillId="0" borderId="0">
      <alignment vertical="top"/>
    </xf>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14" fontId="117" fillId="61" borderId="29"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0" fontId="5" fillId="0" borderId="0"/>
    <xf numFmtId="43" fontId="220" fillId="0" borderId="0" applyFont="0" applyFill="0" applyBorder="0" applyAlignment="0" applyProtection="0"/>
    <xf numFmtId="0" fontId="161" fillId="0" borderId="0" applyNumberFormat="0" applyFill="0" applyBorder="0" applyAlignment="0" applyProtection="0">
      <alignment vertical="top"/>
      <protection locked="0"/>
    </xf>
    <xf numFmtId="176"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09" fillId="0" borderId="11" applyFill="0" applyBorder="0" applyAlignment="0">
      <alignment horizontal="left"/>
    </xf>
    <xf numFmtId="43" fontId="5" fillId="0" borderId="0" applyFont="0" applyFill="0" applyBorder="0" applyAlignment="0" applyProtection="0"/>
    <xf numFmtId="0" fontId="4" fillId="0" borderId="0"/>
    <xf numFmtId="41" fontId="4" fillId="0" borderId="0" applyFont="0" applyFill="0" applyBorder="0" applyAlignment="0" applyProtection="0"/>
    <xf numFmtId="0" fontId="4" fillId="0" borderId="0" applyProtection="0"/>
    <xf numFmtId="317" fontId="4" fillId="0" borderId="0" applyFont="0" applyFill="0" applyBorder="0" applyAlignment="0" applyProtection="0"/>
    <xf numFmtId="318" fontId="4" fillId="0" borderId="0" applyFont="0" applyFill="0" applyBorder="0" applyAlignment="0" applyProtection="0"/>
    <xf numFmtId="0" fontId="4" fillId="0" borderId="0"/>
    <xf numFmtId="0" fontId="80" fillId="0" borderId="0"/>
    <xf numFmtId="319" fontId="4" fillId="0" borderId="0" applyFont="0" applyFill="0" applyBorder="0" applyAlignment="0" applyProtection="0"/>
    <xf numFmtId="0" fontId="4" fillId="0" borderId="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0" fontId="73" fillId="53" borderId="16" applyNumberFormat="0" applyAlignment="0" applyProtection="0"/>
    <xf numFmtId="0" fontId="98" fillId="44" borderId="16" applyNumberFormat="0" applyAlignment="0" applyProtection="0"/>
    <xf numFmtId="0" fontId="65" fillId="59" borderId="17" applyNumberFormat="0" applyFont="0" applyAlignment="0" applyProtection="0"/>
    <xf numFmtId="0" fontId="65" fillId="59" borderId="17" applyNumberFormat="0" applyFont="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73" fillId="64"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43" fontId="65" fillId="0" borderId="0" applyFont="0" applyFill="0" applyBorder="0" applyAlignment="0" applyProtection="0"/>
    <xf numFmtId="6" fontId="4" fillId="0" borderId="0"/>
    <xf numFmtId="187" fontId="98"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98" fillId="70"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41" fontId="68" fillId="0" borderId="0" applyFill="0" applyBorder="0" applyAlignment="0" applyProtection="0">
      <alignment horizontal="right" vertical="top"/>
    </xf>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112" fillId="37" borderId="45" applyNumberFormat="0" applyFont="0" applyFill="0" applyBorder="0" applyAlignment="0">
      <alignment horizontal="center" vertical="center" wrapText="1"/>
    </xf>
    <xf numFmtId="187" fontId="112" fillId="37" borderId="45"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4" fontId="78" fillId="71" borderId="49"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4" fillId="0" borderId="0"/>
    <xf numFmtId="318"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317" fontId="4" fillId="0" borderId="0" applyFont="0" applyFill="0" applyBorder="0" applyAlignment="0" applyProtection="0"/>
    <xf numFmtId="0" fontId="4" fillId="0" borderId="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14" fontId="117" fillId="61" borderId="29"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09" fillId="0" borderId="11" applyFill="0" applyBorder="0" applyAlignment="0">
      <alignment horizontal="left"/>
    </xf>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128" fillId="0" borderId="0" applyFont="0" applyFill="0" applyBorder="0" applyAlignment="0" applyProtection="0"/>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0" fontId="73" fillId="53" borderId="16" applyNumberFormat="0" applyAlignment="0" applyProtection="0"/>
    <xf numFmtId="0" fontId="98" fillId="44" borderId="16" applyNumberFormat="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73" fillId="64"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43" fontId="65" fillId="0" borderId="0" applyFont="0" applyFill="0" applyBorder="0" applyAlignment="0" applyProtection="0"/>
    <xf numFmtId="6" fontId="4" fillId="0" borderId="0"/>
    <xf numFmtId="187" fontId="98"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98" fillId="70"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41" fontId="68" fillId="0" borderId="0" applyFill="0" applyBorder="0" applyAlignment="0" applyProtection="0">
      <alignment horizontal="right" vertical="top"/>
    </xf>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112" fillId="37" borderId="45" applyNumberFormat="0" applyFont="0" applyFill="0" applyBorder="0" applyAlignment="0">
      <alignment horizontal="center" vertical="center" wrapText="1"/>
    </xf>
    <xf numFmtId="187" fontId="112" fillId="37" borderId="45"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 fontId="78" fillId="71" borderId="49"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0" fontId="4"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187" fontId="4" fillId="0" borderId="36" applyNumberFormat="0" applyFont="0" applyFill="0" applyAlignment="0" applyProtection="0"/>
    <xf numFmtId="187" fontId="4" fillId="0" borderId="36" applyNumberFormat="0" applyFont="0" applyFill="0" applyAlignment="0" applyProtection="0"/>
    <xf numFmtId="187" fontId="137" fillId="0" borderId="54" applyNumberFormat="0" applyFill="0" applyAlignment="0" applyProtection="0"/>
    <xf numFmtId="187" fontId="92" fillId="0" borderId="40" applyNumberFormat="0" applyFont="0" applyFill="0" applyAlignment="0" applyProtection="0"/>
    <xf numFmtId="187" fontId="92" fillId="0" borderId="40" applyNumberFormat="0" applyFont="0" applyFill="0" applyAlignment="0" applyProtection="0"/>
    <xf numFmtId="14" fontId="117" fillId="61" borderId="29" applyFill="0" applyBorder="0">
      <alignment horizontal="right"/>
    </xf>
    <xf numFmtId="266" fontId="4" fillId="0" borderId="54"/>
    <xf numFmtId="266" fontId="4" fillId="0" borderId="54"/>
    <xf numFmtId="187" fontId="112" fillId="37" borderId="45" applyNumberFormat="0" applyFont="0" applyFill="0" applyBorder="0" applyAlignment="0">
      <alignment horizontal="center" vertical="center" wrapText="1"/>
    </xf>
    <xf numFmtId="187" fontId="112" fillId="37" borderId="45" applyNumberFormat="0" applyFont="0" applyFill="0" applyBorder="0" applyAlignment="0">
      <alignment horizontal="center" vertical="center" wrapText="1"/>
    </xf>
    <xf numFmtId="187" fontId="65" fillId="0" borderId="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270" fontId="206" fillId="0" borderId="54" applyBorder="0" applyProtection="0">
      <alignment horizontal="right" vertical="center"/>
    </xf>
    <xf numFmtId="270" fontId="206" fillId="0" borderId="54" applyBorder="0" applyProtection="0">
      <alignment horizontal="right" vertical="center"/>
    </xf>
    <xf numFmtId="187" fontId="207" fillId="75" borderId="54" applyBorder="0" applyProtection="0">
      <alignment horizontal="centerContinuous" vertical="center"/>
    </xf>
    <xf numFmtId="187" fontId="207" fillId="75" borderId="54" applyBorder="0" applyProtection="0">
      <alignment horizontal="centerContinuous" vertical="center"/>
    </xf>
    <xf numFmtId="37" fontId="209" fillId="0" borderId="11" applyFill="0" applyBorder="0" applyAlignment="0">
      <alignment horizontal="left"/>
    </xf>
    <xf numFmtId="316" fontId="218" fillId="0" borderId="54" applyBorder="0" applyProtection="0">
      <alignment horizontal="right"/>
    </xf>
    <xf numFmtId="316" fontId="218" fillId="0" borderId="54" applyBorder="0" applyProtection="0">
      <alignment horizontal="right"/>
    </xf>
    <xf numFmtId="0" fontId="65" fillId="59" borderId="17" applyNumberFormat="0" applyFont="0" applyAlignment="0" applyProtection="0"/>
    <xf numFmtId="0" fontId="65" fillId="59" borderId="17" applyNumberFormat="0" applyFont="0" applyAlignment="0" applyProtection="0"/>
    <xf numFmtId="187" fontId="112" fillId="37" borderId="45" applyNumberFormat="0" applyFont="0" applyFill="0" applyBorder="0" applyAlignment="0">
      <alignment horizontal="center" vertical="center" wrapText="1"/>
    </xf>
    <xf numFmtId="187" fontId="112" fillId="37" borderId="45" applyNumberFormat="0" applyFont="0" applyFill="0" applyBorder="0" applyAlignment="0">
      <alignment horizontal="center" vertical="center" wrapText="1"/>
    </xf>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0" fontId="65" fillId="59" borderId="17" applyNumberFormat="0" applyFont="0" applyAlignment="0" applyProtection="0"/>
    <xf numFmtId="0" fontId="65" fillId="59" borderId="17" applyNumberFormat="0" applyFont="0" applyAlignment="0" applyProtection="0"/>
    <xf numFmtId="187" fontId="112" fillId="37" borderId="45" applyNumberFormat="0" applyFont="0" applyFill="0" applyBorder="0" applyAlignment="0">
      <alignment horizontal="center" vertical="center" wrapText="1"/>
    </xf>
    <xf numFmtId="187" fontId="112" fillId="37" borderId="45" applyNumberFormat="0" applyFont="0" applyFill="0" applyBorder="0" applyAlignment="0">
      <alignment horizontal="center" vertical="center" wrapText="1"/>
    </xf>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0" fontId="73" fillId="53" borderId="16" applyNumberFormat="0" applyAlignment="0" applyProtection="0"/>
    <xf numFmtId="0" fontId="98" fillId="44"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73" fillId="64"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98"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98" fillId="70"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112" fillId="37" borderId="45" applyNumberFormat="0" applyFont="0" applyFill="0" applyBorder="0" applyAlignment="0">
      <alignment horizontal="center" vertical="center" wrapText="1"/>
    </xf>
    <xf numFmtId="187" fontId="112" fillId="37" borderId="45" applyNumberFormat="0" applyFont="0" applyFill="0" applyBorder="0" applyAlignment="0">
      <alignment horizontal="center" vertical="center" wrapText="1"/>
    </xf>
    <xf numFmtId="0" fontId="4" fillId="0" borderId="0">
      <alignment vertical="center"/>
    </xf>
    <xf numFmtId="0" fontId="4" fillId="0" borderId="0">
      <alignment vertical="top"/>
    </xf>
    <xf numFmtId="0" fontId="4" fillId="0" borderId="0">
      <alignment vertical="top"/>
    </xf>
    <xf numFmtId="43" fontId="4" fillId="0" borderId="0" applyFont="0" applyFill="0" applyBorder="0" applyAlignment="0" applyProtection="0"/>
    <xf numFmtId="0" fontId="65" fillId="39" borderId="0" applyNumberFormat="0" applyBorder="0" applyAlignment="0" applyProtection="0"/>
    <xf numFmtId="0" fontId="65" fillId="40" borderId="0" applyNumberFormat="0" applyBorder="0" applyAlignment="0" applyProtection="0"/>
    <xf numFmtId="0" fontId="65" fillId="41" borderId="0" applyNumberFormat="0" applyBorder="0" applyAlignment="0" applyProtection="0"/>
    <xf numFmtId="0" fontId="65" fillId="42" borderId="0" applyNumberFormat="0" applyBorder="0" applyAlignment="0" applyProtection="0"/>
    <xf numFmtId="0" fontId="65" fillId="43" borderId="0" applyNumberFormat="0" applyBorder="0" applyAlignment="0" applyProtection="0"/>
    <xf numFmtId="0" fontId="65" fillId="44" borderId="0" applyNumberFormat="0" applyBorder="0" applyAlignment="0" applyProtection="0"/>
    <xf numFmtId="0" fontId="65" fillId="45" borderId="0" applyNumberFormat="0" applyBorder="0" applyAlignment="0" applyProtection="0"/>
    <xf numFmtId="0" fontId="65" fillId="46" borderId="0" applyNumberFormat="0" applyBorder="0" applyAlignment="0" applyProtection="0"/>
    <xf numFmtId="0" fontId="65" fillId="47" borderId="0" applyNumberFormat="0" applyBorder="0" applyAlignment="0" applyProtection="0"/>
    <xf numFmtId="0" fontId="65" fillId="42" borderId="0" applyNumberFormat="0" applyBorder="0" applyAlignment="0" applyProtection="0"/>
    <xf numFmtId="0" fontId="65" fillId="45" borderId="0" applyNumberFormat="0" applyBorder="0" applyAlignment="0" applyProtection="0"/>
    <xf numFmtId="0" fontId="65" fillId="48" borderId="0" applyNumberFormat="0" applyBorder="0" applyAlignment="0" applyProtection="0"/>
    <xf numFmtId="0" fontId="73" fillId="53" borderId="16" applyNumberFormat="0" applyAlignment="0" applyProtection="0"/>
    <xf numFmtId="0" fontId="66" fillId="54" borderId="0" applyNumberFormat="0" applyBorder="0" applyAlignment="0" applyProtection="0"/>
    <xf numFmtId="0" fontId="66" fillId="55" borderId="0" applyNumberFormat="0" applyBorder="0" applyAlignment="0" applyProtection="0"/>
    <xf numFmtId="0" fontId="66" fillId="56"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7" borderId="0" applyNumberFormat="0" applyBorder="0" applyAlignment="0" applyProtection="0"/>
    <xf numFmtId="0" fontId="79" fillId="53" borderId="18" applyNumberFormat="0" applyAlignment="0" applyProtection="0"/>
    <xf numFmtId="0" fontId="82" fillId="0" borderId="0" applyNumberFormat="0" applyFill="0" applyBorder="0" applyAlignment="0" applyProtection="0"/>
    <xf numFmtId="0" fontId="85" fillId="0" borderId="19" applyNumberFormat="0" applyFill="0" applyAlignment="0" applyProtection="0"/>
    <xf numFmtId="0" fontId="86" fillId="0" borderId="20" applyNumberFormat="0" applyFill="0" applyAlignment="0" applyProtection="0"/>
    <xf numFmtId="0" fontId="87" fillId="0" borderId="21" applyNumberFormat="0" applyFill="0" applyAlignment="0" applyProtection="0"/>
    <xf numFmtId="0" fontId="87" fillId="0" borderId="0" applyNumberForma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4"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57" fillId="0" borderId="0"/>
    <xf numFmtId="0" fontId="4" fillId="0" borderId="0">
      <alignment vertical="center"/>
    </xf>
    <xf numFmtId="0" fontId="36" fillId="0" borderId="54" applyNumberFormat="0" applyFill="0" applyAlignment="0" applyProtection="0"/>
    <xf numFmtId="43" fontId="7" fillId="0" borderId="0" applyFont="0" applyFill="0" applyBorder="0" applyAlignment="0" applyProtection="0"/>
    <xf numFmtId="9" fontId="7"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0" fontId="4"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0" fontId="4" fillId="0" borderId="0"/>
    <xf numFmtId="0" fontId="4" fillId="0" borderId="0"/>
    <xf numFmtId="0" fontId="4" fillId="0" borderId="0"/>
    <xf numFmtId="0" fontId="4" fillId="0" borderId="0">
      <alignment vertical="center"/>
    </xf>
    <xf numFmtId="0" fontId="4" fillId="0" borderId="0">
      <alignment vertical="top"/>
    </xf>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4" fillId="0" borderId="0">
      <alignment vertical="top"/>
    </xf>
    <xf numFmtId="43" fontId="65" fillId="0" borderId="0" applyFont="0" applyFill="0" applyBorder="0" applyAlignment="0" applyProtection="0"/>
    <xf numFmtId="0" fontId="128" fillId="0" borderId="0"/>
    <xf numFmtId="0" fontId="66" fillId="49" borderId="0" applyNumberFormat="0" applyBorder="0" applyAlignment="0" applyProtection="0"/>
    <xf numFmtId="0" fontId="66" fillId="46" borderId="0" applyNumberFormat="0" applyBorder="0" applyAlignment="0" applyProtection="0"/>
    <xf numFmtId="0" fontId="66" fillId="47"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95" fillId="41" borderId="0" applyNumberFormat="0" applyBorder="0" applyAlignment="0" applyProtection="0"/>
    <xf numFmtId="0" fontId="73" fillId="53" borderId="16" applyNumberFormat="0" applyAlignment="0" applyProtection="0"/>
    <xf numFmtId="0" fontId="96" fillId="60" borderId="24" applyNumberFormat="0" applyAlignment="0" applyProtection="0"/>
    <xf numFmtId="0" fontId="97" fillId="0" borderId="25" applyNumberFormat="0" applyFill="0" applyAlignment="0" applyProtection="0"/>
    <xf numFmtId="3" fontId="4" fillId="0" borderId="0" applyFill="0" applyBorder="0" applyAlignment="0" applyProtection="0"/>
    <xf numFmtId="0" fontId="110" fillId="0" borderId="0"/>
    <xf numFmtId="3" fontId="4" fillId="0" borderId="0" applyFill="0" applyBorder="0" applyAlignment="0" applyProtection="0"/>
    <xf numFmtId="0" fontId="110" fillId="0" borderId="0"/>
    <xf numFmtId="43" fontId="221" fillId="0" borderId="0" applyFont="0" applyFill="0" applyBorder="0" applyAlignment="0" applyProtection="0"/>
    <xf numFmtId="0" fontId="98" fillId="44" borderId="16" applyNumberFormat="0" applyAlignment="0" applyProtection="0"/>
    <xf numFmtId="0" fontId="76" fillId="40" borderId="0" applyNumberFormat="0" applyBorder="0" applyAlignment="0" applyProtection="0"/>
    <xf numFmtId="0" fontId="77" fillId="58" borderId="0" applyNumberFormat="0" applyBorder="0" applyAlignment="0" applyProtection="0"/>
    <xf numFmtId="0" fontId="4" fillId="59" borderId="17" applyNumberFormat="0" applyFont="0" applyAlignment="0" applyProtection="0"/>
    <xf numFmtId="0" fontId="79" fillId="53" borderId="18" applyNumberFormat="0" applyAlignment="0" applyProtection="0"/>
    <xf numFmtId="43" fontId="128" fillId="0" borderId="0" applyFont="0" applyFill="0" applyBorder="0" applyAlignment="0" applyProtection="0"/>
    <xf numFmtId="43" fontId="221" fillId="0" borderId="0" applyFont="0" applyFill="0" applyBorder="0" applyAlignment="0" applyProtection="0"/>
    <xf numFmtId="0" fontId="99" fillId="0" borderId="0" applyNumberFormat="0" applyFill="0" applyBorder="0" applyAlignment="0" applyProtection="0"/>
    <xf numFmtId="0" fontId="82" fillId="0" borderId="0" applyNumberFormat="0" applyFill="0" applyBorder="0" applyAlignment="0" applyProtection="0"/>
    <xf numFmtId="0" fontId="84" fillId="0" borderId="0" applyNumberFormat="0" applyFill="0" applyBorder="0" applyAlignment="0" applyProtection="0"/>
    <xf numFmtId="0" fontId="85" fillId="0" borderId="19" applyNumberFormat="0" applyFill="0" applyAlignment="0" applyProtection="0"/>
    <xf numFmtId="0" fontId="86" fillId="0" borderId="20" applyNumberFormat="0" applyFill="0" applyAlignment="0" applyProtection="0"/>
    <xf numFmtId="0" fontId="87" fillId="0" borderId="21" applyNumberFormat="0" applyFill="0" applyAlignment="0" applyProtection="0"/>
    <xf numFmtId="0" fontId="87" fillId="0" borderId="0" applyNumberFormat="0" applyFill="0" applyBorder="0" applyAlignment="0" applyProtection="0"/>
    <xf numFmtId="9" fontId="221" fillId="0" borderId="0" applyFont="0" applyFill="0" applyBorder="0" applyAlignment="0" applyProtection="0"/>
    <xf numFmtId="43" fontId="221" fillId="0" borderId="0" applyFont="0" applyFill="0" applyBorder="0" applyAlignment="0" applyProtection="0"/>
    <xf numFmtId="43" fontId="4" fillId="0" borderId="0" applyFont="0" applyFill="0" applyBorder="0" applyAlignment="0" applyProtection="0"/>
    <xf numFmtId="0" fontId="221" fillId="0" borderId="0"/>
    <xf numFmtId="0" fontId="221" fillId="0" borderId="0"/>
    <xf numFmtId="41"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128" fillId="0" borderId="0"/>
    <xf numFmtId="43" fontId="128" fillId="0" borderId="0" applyFont="0" applyFill="0" applyBorder="0" applyAlignment="0" applyProtection="0"/>
    <xf numFmtId="0" fontId="4" fillId="0" borderId="0"/>
    <xf numFmtId="9" fontId="128" fillId="0" borderId="0" applyFont="0" applyFill="0" applyBorder="0" applyAlignment="0" applyProtection="0"/>
    <xf numFmtId="43" fontId="4" fillId="0" borderId="0" applyFont="0" applyFill="0" applyBorder="0" applyAlignment="0" applyProtection="0"/>
    <xf numFmtId="9" fontId="128"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0" fontId="5" fillId="0" borderId="0"/>
    <xf numFmtId="0" fontId="65" fillId="77" borderId="0" applyNumberFormat="0" applyBorder="0" applyAlignment="0" applyProtection="0"/>
    <xf numFmtId="0" fontId="65" fillId="77" borderId="0" applyNumberFormat="0" applyBorder="0" applyAlignment="0" applyProtection="0"/>
    <xf numFmtId="0" fontId="65" fillId="78" borderId="0" applyNumberFormat="0" applyBorder="0" applyAlignment="0" applyProtection="0"/>
    <xf numFmtId="0" fontId="65" fillId="78" borderId="0" applyNumberFormat="0" applyBorder="0" applyAlignment="0" applyProtection="0"/>
    <xf numFmtId="0" fontId="65" fillId="79" borderId="0" applyNumberFormat="0" applyBorder="0" applyAlignment="0" applyProtection="0"/>
    <xf numFmtId="0" fontId="65" fillId="79" borderId="0" applyNumberFormat="0" applyBorder="0" applyAlignment="0" applyProtection="0"/>
    <xf numFmtId="0" fontId="65" fillId="80" borderId="0" applyNumberFormat="0" applyBorder="0" applyAlignment="0" applyProtection="0"/>
    <xf numFmtId="0" fontId="65" fillId="80" borderId="0" applyNumberFormat="0" applyBorder="0" applyAlignment="0" applyProtection="0"/>
    <xf numFmtId="0" fontId="65" fillId="81" borderId="0" applyNumberFormat="0" applyBorder="0" applyAlignment="0" applyProtection="0"/>
    <xf numFmtId="0" fontId="65" fillId="81" borderId="0" applyNumberFormat="0" applyBorder="0" applyAlignment="0" applyProtection="0"/>
    <xf numFmtId="0" fontId="65" fillId="70" borderId="0" applyNumberFormat="0" applyBorder="0" applyAlignment="0" applyProtection="0"/>
    <xf numFmtId="0" fontId="65" fillId="70" borderId="0" applyNumberFormat="0" applyBorder="0" applyAlignment="0" applyProtection="0"/>
    <xf numFmtId="0" fontId="65" fillId="82" borderId="0" applyNumberFormat="0" applyBorder="0" applyAlignment="0" applyProtection="0"/>
    <xf numFmtId="0" fontId="65" fillId="82" borderId="0" applyNumberFormat="0" applyBorder="0" applyAlignment="0" applyProtection="0"/>
    <xf numFmtId="0" fontId="65" fillId="83" borderId="0" applyNumberFormat="0" applyBorder="0" applyAlignment="0" applyProtection="0"/>
    <xf numFmtId="0" fontId="65" fillId="83" borderId="0" applyNumberFormat="0" applyBorder="0" applyAlignment="0" applyProtection="0"/>
    <xf numFmtId="0" fontId="65" fillId="84" borderId="0" applyNumberFormat="0" applyBorder="0" applyAlignment="0" applyProtection="0"/>
    <xf numFmtId="0" fontId="65" fillId="84" borderId="0" applyNumberFormat="0" applyBorder="0" applyAlignment="0" applyProtection="0"/>
    <xf numFmtId="0" fontId="65" fillId="80" borderId="0" applyNumberFormat="0" applyBorder="0" applyAlignment="0" applyProtection="0"/>
    <xf numFmtId="0" fontId="65" fillId="80" borderId="0" applyNumberFormat="0" applyBorder="0" applyAlignment="0" applyProtection="0"/>
    <xf numFmtId="0" fontId="65" fillId="82" borderId="0" applyNumberFormat="0" applyBorder="0" applyAlignment="0" applyProtection="0"/>
    <xf numFmtId="0" fontId="65" fillId="82" borderId="0" applyNumberFormat="0" applyBorder="0" applyAlignment="0" applyProtection="0"/>
    <xf numFmtId="0" fontId="65" fillId="85" borderId="0" applyNumberFormat="0" applyBorder="0" applyAlignment="0" applyProtection="0"/>
    <xf numFmtId="0" fontId="65" fillId="85" borderId="0" applyNumberFormat="0" applyBorder="0" applyAlignment="0" applyProtection="0"/>
    <xf numFmtId="0" fontId="66" fillId="86" borderId="0" applyNumberFormat="0" applyBorder="0" applyAlignment="0" applyProtection="0"/>
    <xf numFmtId="0" fontId="66" fillId="86" borderId="0" applyNumberFormat="0" applyBorder="0" applyAlignment="0" applyProtection="0"/>
    <xf numFmtId="0" fontId="66" fillId="83" borderId="0" applyNumberFormat="0" applyBorder="0" applyAlignment="0" applyProtection="0"/>
    <xf numFmtId="0" fontId="66" fillId="83" borderId="0" applyNumberFormat="0" applyBorder="0" applyAlignment="0" applyProtection="0"/>
    <xf numFmtId="0" fontId="66" fillId="84" borderId="0" applyNumberFormat="0" applyBorder="0" applyAlignment="0" applyProtection="0"/>
    <xf numFmtId="0" fontId="66" fillId="84" borderId="0" applyNumberFormat="0" applyBorder="0" applyAlignment="0" applyProtection="0"/>
    <xf numFmtId="0" fontId="66" fillId="87" borderId="0" applyNumberFormat="0" applyBorder="0" applyAlignment="0" applyProtection="0"/>
    <xf numFmtId="0" fontId="66" fillId="87" borderId="0" applyNumberFormat="0" applyBorder="0" applyAlignment="0" applyProtection="0"/>
    <xf numFmtId="0" fontId="66" fillId="88" borderId="0" applyNumberFormat="0" applyBorder="0" applyAlignment="0" applyProtection="0"/>
    <xf numFmtId="0" fontId="66" fillId="88" borderId="0" applyNumberFormat="0" applyBorder="0" applyAlignment="0" applyProtection="0"/>
    <xf numFmtId="0" fontId="66" fillId="89" borderId="0" applyNumberFormat="0" applyBorder="0" applyAlignment="0" applyProtection="0"/>
    <xf numFmtId="0" fontId="66" fillId="89" borderId="0" applyNumberFormat="0" applyBorder="0" applyAlignment="0" applyProtection="0"/>
    <xf numFmtId="0" fontId="95" fillId="79" borderId="0" applyNumberFormat="0" applyBorder="0" applyAlignment="0" applyProtection="0"/>
    <xf numFmtId="0" fontId="95" fillId="79" borderId="0" applyNumberFormat="0" applyBorder="0" applyAlignment="0" applyProtection="0"/>
    <xf numFmtId="0" fontId="73" fillId="64" borderId="16" applyNumberFormat="0" applyAlignment="0" applyProtection="0"/>
    <xf numFmtId="0" fontId="73" fillId="64" borderId="16" applyNumberFormat="0" applyAlignment="0" applyProtection="0"/>
    <xf numFmtId="0" fontId="96" fillId="90" borderId="24" applyNumberFormat="0" applyAlignment="0" applyProtection="0"/>
    <xf numFmtId="0" fontId="96" fillId="90" borderId="24" applyNumberFormat="0" applyAlignment="0" applyProtection="0"/>
    <xf numFmtId="0" fontId="66" fillId="91" borderId="0" applyNumberFormat="0" applyBorder="0" applyAlignment="0" applyProtection="0"/>
    <xf numFmtId="0" fontId="66" fillId="91" borderId="0" applyNumberFormat="0" applyBorder="0" applyAlignment="0" applyProtection="0"/>
    <xf numFmtId="0" fontId="66" fillId="92" borderId="0" applyNumberFormat="0" applyBorder="0" applyAlignment="0" applyProtection="0"/>
    <xf numFmtId="0" fontId="66" fillId="92" borderId="0" applyNumberFormat="0" applyBorder="0" applyAlignment="0" applyProtection="0"/>
    <xf numFmtId="0" fontId="66" fillId="93" borderId="0" applyNumberFormat="0" applyBorder="0" applyAlignment="0" applyProtection="0"/>
    <xf numFmtId="0" fontId="66" fillId="93" borderId="0" applyNumberFormat="0" applyBorder="0" applyAlignment="0" applyProtection="0"/>
    <xf numFmtId="0" fontId="66" fillId="87" borderId="0" applyNumberFormat="0" applyBorder="0" applyAlignment="0" applyProtection="0"/>
    <xf numFmtId="0" fontId="66" fillId="87" borderId="0" applyNumberFormat="0" applyBorder="0" applyAlignment="0" applyProtection="0"/>
    <xf numFmtId="0" fontId="66" fillId="88" borderId="0" applyNumberFormat="0" applyBorder="0" applyAlignment="0" applyProtection="0"/>
    <xf numFmtId="0" fontId="66" fillId="88" borderId="0" applyNumberFormat="0" applyBorder="0" applyAlignment="0" applyProtection="0"/>
    <xf numFmtId="0" fontId="66" fillId="94" borderId="0" applyNumberFormat="0" applyBorder="0" applyAlignment="0" applyProtection="0"/>
    <xf numFmtId="0" fontId="66" fillId="94" borderId="0" applyNumberFormat="0" applyBorder="0" applyAlignment="0" applyProtection="0"/>
    <xf numFmtId="0" fontId="98" fillId="70" borderId="16" applyNumberFormat="0" applyAlignment="0" applyProtection="0"/>
    <xf numFmtId="0" fontId="98" fillId="70" borderId="16" applyNumberFormat="0" applyAlignment="0" applyProtection="0"/>
    <xf numFmtId="0" fontId="76" fillId="78" borderId="0" applyNumberFormat="0" applyBorder="0" applyAlignment="0" applyProtection="0"/>
    <xf numFmtId="0" fontId="76" fillId="78" borderId="0" applyNumberFormat="0" applyBorder="0" applyAlignment="0" applyProtection="0"/>
    <xf numFmtId="320" fontId="4" fillId="0" borderId="0" applyFill="0" applyBorder="0" applyAlignment="0" applyProtection="0"/>
    <xf numFmtId="320" fontId="4" fillId="0" borderId="0" applyFill="0" applyBorder="0" applyAlignment="0" applyProtection="0"/>
    <xf numFmtId="320" fontId="4" fillId="0" borderId="0" applyFill="0" applyBorder="0" applyAlignment="0" applyProtection="0"/>
    <xf numFmtId="184" fontId="4" fillId="0" borderId="0" applyFont="0" applyFill="0" applyBorder="0" applyAlignment="0" applyProtection="0"/>
    <xf numFmtId="184" fontId="5" fillId="0" borderId="0" applyFont="0" applyFill="0" applyBorder="0" applyAlignment="0" applyProtection="0"/>
    <xf numFmtId="0" fontId="77" fillId="95" borderId="0" applyNumberFormat="0" applyBorder="0" applyAlignment="0" applyProtection="0"/>
    <xf numFmtId="0" fontId="77" fillId="95" borderId="0" applyNumberFormat="0" applyBorder="0" applyAlignment="0" applyProtection="0"/>
    <xf numFmtId="0" fontId="4" fillId="0" borderId="0"/>
    <xf numFmtId="0" fontId="4" fillId="0" borderId="0"/>
    <xf numFmtId="0" fontId="4" fillId="0" borderId="0"/>
    <xf numFmtId="0" fontId="5" fillId="0" borderId="0"/>
    <xf numFmtId="0" fontId="4" fillId="96" borderId="17" applyNumberFormat="0" applyAlignment="0" applyProtection="0"/>
    <xf numFmtId="0" fontId="4" fillId="96" borderId="17" applyNumberFormat="0" applyAlignment="0" applyProtection="0"/>
    <xf numFmtId="9" fontId="4" fillId="0" borderId="0" applyFill="0" applyBorder="0" applyAlignment="0" applyProtection="0"/>
    <xf numFmtId="9" fontId="4" fillId="0" borderId="0" applyFill="0" applyBorder="0" applyAlignment="0" applyProtection="0"/>
    <xf numFmtId="0" fontId="222" fillId="0" borderId="0">
      <alignment horizontal="left" vertical="top"/>
    </xf>
    <xf numFmtId="0" fontId="79" fillId="64" borderId="18" applyNumberFormat="0" applyAlignment="0" applyProtection="0"/>
    <xf numFmtId="0" fontId="79" fillId="64" borderId="18" applyNumberFormat="0" applyAlignment="0" applyProtection="0"/>
    <xf numFmtId="43" fontId="5" fillId="0" borderId="0" applyFont="0" applyFill="0" applyBorder="0" applyAlignment="0" applyProtection="0"/>
    <xf numFmtId="43" fontId="65" fillId="0" borderId="0" applyFont="0" applyFill="0" applyBorder="0" applyAlignment="0" applyProtection="0"/>
    <xf numFmtId="0" fontId="82" fillId="0" borderId="0" applyNumberFormat="0" applyFill="0" applyBorder="0" applyAlignment="0" applyProtection="0"/>
    <xf numFmtId="0" fontId="84" fillId="0" borderId="0" applyNumberFormat="0" applyFill="0" applyBorder="0" applyAlignment="0" applyProtection="0"/>
    <xf numFmtId="0" fontId="85" fillId="0" borderId="19" applyNumberFormat="0" applyFill="0" applyAlignment="0" applyProtection="0"/>
    <xf numFmtId="0" fontId="84" fillId="0" borderId="0" applyNumberFormat="0" applyFill="0" applyBorder="0" applyAlignment="0" applyProtection="0"/>
    <xf numFmtId="0" fontId="86" fillId="0" borderId="20" applyNumberFormat="0" applyFill="0" applyAlignment="0" applyProtection="0"/>
    <xf numFmtId="0" fontId="4" fillId="0" borderId="0">
      <alignment vertical="top"/>
    </xf>
    <xf numFmtId="0" fontId="87" fillId="0" borderId="0" applyNumberFormat="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0" fontId="5" fillId="0" borderId="0"/>
    <xf numFmtId="0" fontId="7" fillId="0" borderId="0"/>
    <xf numFmtId="0" fontId="97" fillId="0" borderId="25" applyNumberFormat="0" applyFill="0" applyAlignment="0" applyProtection="0"/>
    <xf numFmtId="184" fontId="5" fillId="0" borderId="0" applyFont="0" applyFill="0" applyBorder="0" applyAlignment="0" applyProtection="0"/>
    <xf numFmtId="0" fontId="5" fillId="0" borderId="0"/>
    <xf numFmtId="43" fontId="5" fillId="0" borderId="0" applyFont="0" applyFill="0" applyBorder="0" applyAlignment="0" applyProtection="0"/>
    <xf numFmtId="43" fontId="65" fillId="0" borderId="0" applyFont="0" applyFill="0" applyBorder="0" applyAlignment="0" applyProtection="0"/>
    <xf numFmtId="0" fontId="99" fillId="0" borderId="0" applyNumberFormat="0" applyFill="0" applyBorder="0" applyAlignment="0" applyProtection="0"/>
    <xf numFmtId="0" fontId="82" fillId="0" borderId="0" applyNumberFormat="0" applyFill="0" applyBorder="0" applyAlignment="0" applyProtection="0"/>
    <xf numFmtId="0" fontId="86" fillId="0" borderId="20" applyNumberFormat="0" applyFill="0" applyAlignment="0" applyProtection="0"/>
    <xf numFmtId="0" fontId="87" fillId="0" borderId="21" applyNumberFormat="0" applyFill="0" applyAlignment="0" applyProtection="0"/>
    <xf numFmtId="0" fontId="87" fillId="0" borderId="0" applyNumberFormat="0" applyFill="0" applyBorder="0" applyAlignment="0" applyProtection="0"/>
    <xf numFmtId="0" fontId="89" fillId="0" borderId="22" applyNumberFormat="0" applyFill="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187" fontId="4"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3" fontId="4" fillId="0" borderId="0" applyFill="0" applyBorder="0" applyAlignment="0" applyProtection="0"/>
    <xf numFmtId="37" fontId="223"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3" fontId="12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24" fillId="0" borderId="0"/>
    <xf numFmtId="43" fontId="2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128" fillId="0" borderId="0"/>
    <xf numFmtId="43" fontId="128" fillId="0" borderId="0" applyFont="0" applyFill="0" applyBorder="0" applyAlignment="0" applyProtection="0"/>
    <xf numFmtId="43" fontId="5" fillId="0" borderId="0" applyFont="0" applyFill="0" applyBorder="0" applyAlignment="0" applyProtection="0"/>
    <xf numFmtId="0" fontId="5" fillId="0" borderId="0"/>
    <xf numFmtId="187"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alignment vertical="top"/>
    </xf>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ill="0" applyBorder="0" applyAlignment="0" applyProtection="0"/>
    <xf numFmtId="0" fontId="4" fillId="0" borderId="0"/>
    <xf numFmtId="0" fontId="4" fillId="0" borderId="0">
      <alignment vertical="top"/>
    </xf>
    <xf numFmtId="43" fontId="221" fillId="0" borderId="0" applyFont="0" applyFill="0" applyBorder="0" applyAlignment="0" applyProtection="0"/>
    <xf numFmtId="43" fontId="221" fillId="0" borderId="0" applyFont="0" applyFill="0" applyBorder="0" applyAlignment="0" applyProtection="0"/>
    <xf numFmtId="0" fontId="4" fillId="0" borderId="0">
      <alignment vertical="top"/>
    </xf>
    <xf numFmtId="0" fontId="4" fillId="0" borderId="0"/>
    <xf numFmtId="3" fontId="4"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19" fillId="0" borderId="0"/>
    <xf numFmtId="43" fontId="5" fillId="0" borderId="0" applyFont="0" applyFill="0" applyBorder="0" applyAlignment="0" applyProtection="0"/>
  </cellStyleXfs>
  <cellXfs count="88">
    <xf numFmtId="0" fontId="0" fillId="0" borderId="0" xfId="0"/>
    <xf numFmtId="0" fontId="2" fillId="0" borderId="0" xfId="0" applyFont="1"/>
    <xf numFmtId="0" fontId="3" fillId="0" borderId="0" xfId="0" applyFont="1"/>
    <xf numFmtId="171" fontId="8" fillId="0" borderId="0" xfId="1" applyNumberFormat="1" applyFont="1" applyAlignment="1">
      <alignment horizontal="left" vertical="center" indent="1"/>
    </xf>
    <xf numFmtId="171" fontId="6" fillId="0" borderId="0" xfId="0" applyNumberFormat="1" applyFont="1" applyAlignment="1">
      <alignment horizontal="center" vertical="center"/>
    </xf>
    <xf numFmtId="171" fontId="7" fillId="0" borderId="0" xfId="0" applyNumberFormat="1" applyFont="1" applyAlignment="1">
      <alignment horizontal="center" vertical="center"/>
    </xf>
    <xf numFmtId="171" fontId="8" fillId="0" borderId="0" xfId="1" applyNumberFormat="1" applyFont="1" applyAlignment="1">
      <alignment horizontal="center" vertical="center"/>
    </xf>
    <xf numFmtId="171" fontId="8" fillId="0" borderId="0" xfId="3" applyNumberFormat="1" applyFont="1" applyAlignment="1">
      <alignment horizontal="center" vertical="center"/>
    </xf>
    <xf numFmtId="171" fontId="8" fillId="0" borderId="0" xfId="3" applyNumberFormat="1" applyFont="1" applyAlignment="1">
      <alignment horizontal="right" vertical="center"/>
    </xf>
    <xf numFmtId="174" fontId="9" fillId="0" borderId="0" xfId="3" applyNumberFormat="1" applyFont="1" applyAlignment="1">
      <alignment horizontal="right" vertical="center"/>
    </xf>
    <xf numFmtId="173" fontId="10" fillId="4" borderId="1" xfId="0" applyNumberFormat="1" applyFont="1" applyFill="1" applyBorder="1" applyAlignment="1">
      <alignment horizontal="center" vertical="center"/>
    </xf>
    <xf numFmtId="0" fontId="11" fillId="0" borderId="0" xfId="0" applyFont="1"/>
    <xf numFmtId="0" fontId="12" fillId="0" borderId="0" xfId="0" applyFont="1"/>
    <xf numFmtId="0" fontId="13" fillId="0" borderId="0" xfId="0" applyFont="1"/>
    <xf numFmtId="0" fontId="14" fillId="0" borderId="0" xfId="0" applyFont="1"/>
    <xf numFmtId="171" fontId="16" fillId="0" borderId="0" xfId="1" applyNumberFormat="1" applyFont="1" applyAlignment="1">
      <alignment horizontal="left" vertical="center" indent="1"/>
    </xf>
    <xf numFmtId="173" fontId="16" fillId="0" borderId="0" xfId="3" applyNumberFormat="1" applyFont="1" applyBorder="1" applyAlignment="1">
      <alignment horizontal="center" vertical="center"/>
    </xf>
    <xf numFmtId="173" fontId="16" fillId="0" borderId="0" xfId="3" applyNumberFormat="1" applyFont="1" applyBorder="1" applyAlignment="1">
      <alignment horizontal="left" vertical="center"/>
    </xf>
    <xf numFmtId="173" fontId="16" fillId="0" borderId="0" xfId="3" applyNumberFormat="1" applyFont="1" applyBorder="1" applyAlignment="1">
      <alignment horizontal="left" vertical="center" indent="3"/>
    </xf>
    <xf numFmtId="0" fontId="17" fillId="0" borderId="0" xfId="0" applyFont="1"/>
    <xf numFmtId="171" fontId="18" fillId="2" borderId="0" xfId="1" applyNumberFormat="1" applyFont="1" applyFill="1" applyAlignment="1">
      <alignment horizontal="center" vertical="center"/>
    </xf>
    <xf numFmtId="171" fontId="19" fillId="0" borderId="0" xfId="0" applyNumberFormat="1" applyFont="1" applyAlignment="1">
      <alignment horizontal="center" vertical="center"/>
    </xf>
    <xf numFmtId="172" fontId="18" fillId="2" borderId="0" xfId="2" quotePrefix="1" applyNumberFormat="1" applyFont="1" applyFill="1" applyAlignment="1">
      <alignment horizontal="right" vertical="center"/>
    </xf>
    <xf numFmtId="171" fontId="18" fillId="2" borderId="0" xfId="1" applyNumberFormat="1" applyFont="1" applyFill="1" applyAlignment="1">
      <alignment horizontal="left" vertical="center" indent="1"/>
    </xf>
    <xf numFmtId="172" fontId="18" fillId="2" borderId="0" xfId="2" quotePrefix="1" applyNumberFormat="1" applyFont="1" applyFill="1" applyAlignment="1">
      <alignment horizontal="center" vertical="center"/>
    </xf>
    <xf numFmtId="171" fontId="5" fillId="0" borderId="0" xfId="0" applyNumberFormat="1" applyFont="1" applyAlignment="1">
      <alignment horizontal="center" vertical="center"/>
    </xf>
    <xf numFmtId="169" fontId="18" fillId="4" borderId="1" xfId="0" applyNumberFormat="1" applyFont="1" applyFill="1" applyBorder="1" applyAlignment="1">
      <alignment horizontal="left" vertical="center" indent="1"/>
    </xf>
    <xf numFmtId="172" fontId="18" fillId="5" borderId="0" xfId="2" quotePrefix="1" applyNumberFormat="1" applyFont="1" applyFill="1" applyAlignment="1">
      <alignment horizontal="center" vertical="center"/>
    </xf>
    <xf numFmtId="0" fontId="20" fillId="0" borderId="0" xfId="0" applyFont="1"/>
    <xf numFmtId="0" fontId="21" fillId="0" borderId="0" xfId="0" applyFont="1"/>
    <xf numFmtId="0" fontId="22" fillId="0" borderId="0" xfId="0" applyFont="1"/>
    <xf numFmtId="0" fontId="225" fillId="0" borderId="0" xfId="5" applyFont="1" applyAlignment="1">
      <alignment horizontal="left" vertical="center" indent="2"/>
    </xf>
    <xf numFmtId="169" fontId="16" fillId="97" borderId="55" xfId="0" applyNumberFormat="1" applyFont="1" applyFill="1" applyBorder="1" applyAlignment="1">
      <alignment horizontal="left" vertical="center" indent="1"/>
    </xf>
    <xf numFmtId="173" fontId="10" fillId="97" borderId="55" xfId="0" applyNumberFormat="1" applyFont="1" applyFill="1" applyBorder="1" applyAlignment="1">
      <alignment horizontal="right" vertical="center"/>
    </xf>
    <xf numFmtId="175" fontId="225" fillId="0" borderId="0" xfId="4" applyNumberFormat="1" applyFont="1" applyAlignment="1">
      <alignment horizontal="right" vertical="center"/>
    </xf>
    <xf numFmtId="0" fontId="226" fillId="0" borderId="0" xfId="5" applyFont="1" applyAlignment="1">
      <alignment horizontal="left" vertical="center" indent="1"/>
    </xf>
    <xf numFmtId="173" fontId="226" fillId="0" borderId="0" xfId="4" applyNumberFormat="1" applyFont="1" applyAlignment="1">
      <alignment horizontal="center" vertical="center"/>
    </xf>
    <xf numFmtId="173" fontId="226" fillId="0" borderId="0" xfId="4" applyNumberFormat="1" applyFont="1" applyAlignment="1">
      <alignment horizontal="left" vertical="center" indent="1"/>
    </xf>
    <xf numFmtId="173" fontId="226" fillId="0" borderId="0" xfId="4" applyNumberFormat="1" applyFont="1" applyAlignment="1">
      <alignment horizontal="left" vertical="center" indent="3"/>
    </xf>
    <xf numFmtId="169" fontId="227" fillId="97" borderId="55" xfId="0" applyNumberFormat="1" applyFont="1" applyFill="1" applyBorder="1" applyAlignment="1">
      <alignment horizontal="left" vertical="center" indent="1"/>
    </xf>
    <xf numFmtId="169" fontId="227" fillId="97" borderId="55" xfId="0" applyNumberFormat="1" applyFont="1" applyFill="1" applyBorder="1" applyAlignment="1">
      <alignment horizontal="center" vertical="center"/>
    </xf>
    <xf numFmtId="169" fontId="227" fillId="97" borderId="55" xfId="0" applyNumberFormat="1" applyFont="1" applyFill="1" applyBorder="1" applyAlignment="1">
      <alignment horizontal="left" vertical="center" indent="3"/>
    </xf>
    <xf numFmtId="173" fontId="10" fillId="4" borderId="0" xfId="0" applyNumberFormat="1" applyFont="1" applyFill="1" applyAlignment="1">
      <alignment horizontal="center" vertical="center"/>
    </xf>
    <xf numFmtId="171" fontId="228" fillId="0" borderId="0" xfId="3" applyNumberFormat="1" applyFont="1" applyAlignment="1">
      <alignment horizontal="center" vertical="center"/>
    </xf>
    <xf numFmtId="1" fontId="18" fillId="2" borderId="0" xfId="2" quotePrefix="1" applyNumberFormat="1" applyFont="1" applyFill="1" applyAlignment="1">
      <alignment horizontal="center" vertical="center"/>
    </xf>
    <xf numFmtId="3" fontId="225" fillId="0" borderId="0" xfId="4" applyNumberFormat="1" applyFont="1" applyAlignment="1">
      <alignment horizontal="right" vertical="center"/>
    </xf>
    <xf numFmtId="169" fontId="229" fillId="0" borderId="56" xfId="1" applyNumberFormat="1" applyFont="1" applyBorder="1" applyAlignment="1">
      <alignment horizontal="left" vertical="center" indent="1"/>
    </xf>
    <xf numFmtId="174" fontId="229" fillId="0" borderId="56" xfId="3" applyNumberFormat="1" applyFont="1" applyFill="1" applyBorder="1" applyAlignment="1">
      <alignment horizontal="right" vertical="center"/>
    </xf>
    <xf numFmtId="0" fontId="230" fillId="0" borderId="56" xfId="1" applyFont="1" applyBorder="1" applyAlignment="1">
      <alignment horizontal="left" vertical="center" indent="2"/>
    </xf>
    <xf numFmtId="174" fontId="230" fillId="0" borderId="56" xfId="3" applyNumberFormat="1" applyFont="1" applyBorder="1" applyAlignment="1">
      <alignment horizontal="right" vertical="center"/>
    </xf>
    <xf numFmtId="169" fontId="229" fillId="98" borderId="56" xfId="1" applyNumberFormat="1" applyFont="1" applyFill="1" applyBorder="1" applyAlignment="1">
      <alignment horizontal="left" vertical="center" indent="1"/>
    </xf>
    <xf numFmtId="174" fontId="229" fillId="98" borderId="56" xfId="3" applyNumberFormat="1" applyFont="1" applyFill="1" applyBorder="1" applyAlignment="1">
      <alignment horizontal="right" vertical="center"/>
    </xf>
    <xf numFmtId="169" fontId="231" fillId="98" borderId="57" xfId="1" applyNumberFormat="1" applyFont="1" applyFill="1" applyBorder="1" applyAlignment="1">
      <alignment horizontal="left" vertical="center" indent="1"/>
    </xf>
    <xf numFmtId="171" fontId="6" fillId="0" borderId="0" xfId="0" quotePrefix="1" applyNumberFormat="1" applyFont="1" applyAlignment="1">
      <alignment horizontal="center" vertical="center"/>
    </xf>
    <xf numFmtId="0" fontId="1" fillId="0" borderId="0" xfId="0" applyFont="1"/>
    <xf numFmtId="1" fontId="18" fillId="2" borderId="0" xfId="2" quotePrefix="1" applyNumberFormat="1" applyFont="1" applyFill="1" applyAlignment="1">
      <alignment horizontal="right" vertical="center"/>
    </xf>
    <xf numFmtId="174" fontId="232" fillId="0" borderId="57" xfId="5" applyNumberFormat="1" applyFont="1" applyBorder="1" applyAlignment="1">
      <alignment vertical="center"/>
    </xf>
    <xf numFmtId="174" fontId="233" fillId="0" borderId="58" xfId="5" applyNumberFormat="1" applyFont="1" applyBorder="1" applyAlignment="1">
      <alignment vertical="center"/>
    </xf>
    <xf numFmtId="174" fontId="233" fillId="0" borderId="57" xfId="5" applyNumberFormat="1" applyFont="1" applyBorder="1" applyAlignment="1">
      <alignment vertical="center"/>
    </xf>
    <xf numFmtId="174" fontId="234" fillId="98" borderId="57" xfId="3" applyNumberFormat="1" applyFont="1" applyFill="1" applyBorder="1" applyAlignment="1">
      <alignment vertical="center"/>
    </xf>
    <xf numFmtId="174" fontId="232" fillId="97" borderId="57" xfId="0" applyNumberFormat="1" applyFont="1" applyFill="1" applyBorder="1" applyAlignment="1">
      <alignment vertical="center"/>
    </xf>
    <xf numFmtId="174" fontId="235" fillId="3" borderId="57" xfId="5" applyNumberFormat="1" applyFont="1" applyFill="1" applyBorder="1" applyAlignment="1">
      <alignment vertical="center"/>
    </xf>
    <xf numFmtId="174" fontId="234" fillId="97" borderId="57" xfId="0" applyNumberFormat="1" applyFont="1" applyFill="1" applyBorder="1" applyAlignment="1">
      <alignment vertical="center"/>
    </xf>
    <xf numFmtId="0" fontId="236" fillId="0" borderId="57" xfId="5" applyFont="1" applyBorder="1" applyAlignment="1">
      <alignment horizontal="left" vertical="center" indent="1"/>
    </xf>
    <xf numFmtId="0" fontId="237" fillId="0" borderId="58" xfId="5" applyFont="1" applyBorder="1" applyAlignment="1">
      <alignment horizontal="left" vertical="center" indent="2"/>
    </xf>
    <xf numFmtId="0" fontId="237" fillId="0" borderId="57" xfId="5" applyFont="1" applyBorder="1" applyAlignment="1">
      <alignment horizontal="left" vertical="center" indent="2"/>
    </xf>
    <xf numFmtId="169" fontId="238" fillId="98" borderId="57" xfId="0" applyNumberFormat="1" applyFont="1" applyFill="1" applyBorder="1" applyAlignment="1">
      <alignment vertical="center"/>
    </xf>
    <xf numFmtId="0" fontId="237" fillId="0" borderId="57" xfId="5" applyFont="1" applyBorder="1" applyAlignment="1">
      <alignment horizontal="left" vertical="center" indent="1"/>
    </xf>
    <xf numFmtId="169" fontId="236" fillId="97" borderId="57" xfId="0" applyNumberFormat="1" applyFont="1" applyFill="1" applyBorder="1" applyAlignment="1">
      <alignment vertical="center"/>
    </xf>
    <xf numFmtId="0" fontId="239" fillId="3" borderId="57" xfId="5" applyFont="1" applyFill="1" applyBorder="1" applyAlignment="1">
      <alignment horizontal="left" vertical="center" indent="1"/>
    </xf>
    <xf numFmtId="169" fontId="238" fillId="97" borderId="57" xfId="0" applyNumberFormat="1" applyFont="1" applyFill="1" applyBorder="1" applyAlignment="1">
      <alignment vertical="center"/>
    </xf>
    <xf numFmtId="174" fontId="236" fillId="0" borderId="57" xfId="5" applyNumberFormat="1" applyFont="1" applyBorder="1" applyAlignment="1">
      <alignment vertical="center"/>
    </xf>
    <xf numFmtId="174" fontId="237" fillId="0" borderId="58" xfId="5" applyNumberFormat="1" applyFont="1" applyBorder="1" applyAlignment="1">
      <alignment vertical="center"/>
    </xf>
    <xf numFmtId="174" fontId="237" fillId="0" borderId="57" xfId="5" applyNumberFormat="1" applyFont="1" applyBorder="1" applyAlignment="1">
      <alignment vertical="center"/>
    </xf>
    <xf numFmtId="174" fontId="238" fillId="98" borderId="57" xfId="3" applyNumberFormat="1" applyFont="1" applyFill="1" applyBorder="1" applyAlignment="1">
      <alignment vertical="center"/>
    </xf>
    <xf numFmtId="174" fontId="236" fillId="97" borderId="57" xfId="0" applyNumberFormat="1" applyFont="1" applyFill="1" applyBorder="1" applyAlignment="1">
      <alignment vertical="center"/>
    </xf>
    <xf numFmtId="174" fontId="239" fillId="3" borderId="57" xfId="5" applyNumberFormat="1" applyFont="1" applyFill="1" applyBorder="1" applyAlignment="1">
      <alignment vertical="center"/>
    </xf>
    <xf numFmtId="174" fontId="238" fillId="97" borderId="57" xfId="0" applyNumberFormat="1" applyFont="1" applyFill="1" applyBorder="1" applyAlignment="1">
      <alignment vertical="center"/>
    </xf>
    <xf numFmtId="4" fontId="6" fillId="0" borderId="0" xfId="0" applyNumberFormat="1" applyFont="1" applyAlignment="1">
      <alignment horizontal="center" vertical="center"/>
    </xf>
    <xf numFmtId="0" fontId="241" fillId="0" borderId="0" xfId="0" applyFont="1"/>
    <xf numFmtId="321" fontId="226" fillId="0" borderId="0" xfId="4" applyNumberFormat="1" applyFont="1" applyAlignment="1">
      <alignment horizontal="center" vertical="center"/>
    </xf>
    <xf numFmtId="0" fontId="242" fillId="0" borderId="0" xfId="5" applyFont="1" applyAlignment="1">
      <alignment vertical="center" wrapText="1"/>
    </xf>
    <xf numFmtId="322" fontId="229" fillId="98" borderId="56" xfId="3" applyNumberFormat="1" applyFont="1" applyFill="1" applyBorder="1" applyAlignment="1">
      <alignment horizontal="right" vertical="center"/>
    </xf>
    <xf numFmtId="322" fontId="7" fillId="0" borderId="0" xfId="0" applyNumberFormat="1" applyFont="1" applyAlignment="1">
      <alignment horizontal="center" vertical="center"/>
    </xf>
    <xf numFmtId="171" fontId="6" fillId="0" borderId="0" xfId="0" applyNumberFormat="1" applyFont="1" applyAlignment="1">
      <alignment horizontal="left" vertical="center"/>
    </xf>
    <xf numFmtId="0" fontId="15" fillId="0" borderId="0" xfId="0" applyFont="1" applyAlignment="1">
      <alignment horizontal="justify" vertical="top" wrapText="1"/>
    </xf>
    <xf numFmtId="0" fontId="240" fillId="0" borderId="0" xfId="0" applyFont="1" applyAlignment="1">
      <alignment horizontal="left" vertical="center" wrapText="1"/>
    </xf>
    <xf numFmtId="0" fontId="242" fillId="0" borderId="0" xfId="5" applyFont="1" applyAlignment="1">
      <alignment horizontal="center" vertical="center" wrapText="1"/>
    </xf>
  </cellXfs>
  <cellStyles count="17595">
    <cellStyle name="$" xfId="584" xr:uid="{F504D0F1-A7F7-4E87-8E65-28D8C7F73725}"/>
    <cellStyle name="$_01 AVP_ Project Infinitum" xfId="585" xr:uid="{BA07B218-A172-4BB2-B212-9AD4CD653F6A}"/>
    <cellStyle name="$_01_WACC Colombia_Analysis" xfId="586" xr:uid="{925E3865-11F8-4D1F-A762-FF371413AA93}"/>
    <cellStyle name="$_04 WACC Vivax" xfId="587" xr:uid="{7A6F1D3D-8901-4323-968E-F15DB1A1C5CB}"/>
    <cellStyle name="$_avp" xfId="588" xr:uid="{32DE9161-251A-432D-B015-E444E0EA0FE5}"/>
    <cellStyle name="$_AVP_ NewCo" xfId="589" xr:uid="{71F814E2-06EF-4100-AEC5-6681D56B0594}"/>
    <cellStyle name="$_base DCF" xfId="590" xr:uid="{D545068B-9320-44BF-8663-38ED59D81084}"/>
    <cellStyle name="$_Corporate Model_base case" xfId="591" xr:uid="{52CA362F-4D5C-48A9-852F-72B42F8A8692}"/>
    <cellStyle name="$_Current Malls" xfId="592" xr:uid="{1CA0176F-7DDF-46D2-9D20-036C09568CE5}"/>
    <cellStyle name="$_Financiamentos Aliansce2" xfId="593" xr:uid="{01B00E42-5728-4CB5-B56B-2047A43E8C37}"/>
    <cellStyle name="$_Financiamentos Aliansce3" xfId="594" xr:uid="{F4CCDD51-FCB4-4C51-B3E6-B615458FB83F}"/>
    <cellStyle name="$_Modelo BRMalls_Carraz" xfId="595" xr:uid="{DEE00359-07D7-4E85-97D6-4CA4B83C0980}"/>
    <cellStyle name="$_Modelo em construçào_FINANCIALS thiago" xfId="596" xr:uid="{45A2B59B-B3CE-44B9-AB6E-969A85137292}"/>
    <cellStyle name="$_Orc SCGR" xfId="597" xr:uid="{79642BA2-96E8-4CE7-8F4A-B544916A922A}"/>
    <cellStyle name="$_Orçamento 2009_Cash  Funding" xfId="598" xr:uid="{C6FD4A9D-4F4D-486B-BF4F-A0877EBFE351}"/>
    <cellStyle name="$_Sovereign Bonds 060705" xfId="599" xr:uid="{D53E6305-33F7-4DB5-9229-857215389DDE}"/>
    <cellStyle name="$_Sovereign Bonds 060705 (version 1)" xfId="600" xr:uid="{113EACED-911B-44B1-9F5A-B9479286FFAA}"/>
    <cellStyle name="$_Sovereign Bonds 060705 (version 1)_01 NET DCF Model" xfId="601" xr:uid="{4D93A3AB-0EC1-4C24-AA1C-3A1D8931C5B7}"/>
    <cellStyle name="$_Sovereign Bonds 060705 (version 1)_03 Embratel DCF Model_Loscos" xfId="602" xr:uid="{FA008C2C-8FC0-4D03-97F8-78D1A40F23B6}"/>
    <cellStyle name="$_Sovereign Bonds 060705 (version 1)_03 Embratel DCF Model_Loscos_base DCF" xfId="603" xr:uid="{0CEA81BA-75AE-4002-BE7D-F818F35CD1FF}"/>
    <cellStyle name="$_Sovereign Bonds 060705 (version 1)_03 Embratel DCF Model_Loscos_Corporate Model_base case" xfId="604" xr:uid="{C15D1477-1884-42D0-AF1D-23866FD4B1BF}"/>
    <cellStyle name="$_Sovereign Bonds 060705 (version 1)_03 Embratel DCF Model_Loscos_Current Malls" xfId="605" xr:uid="{2DF1106A-EB37-47C2-97E7-55A97F758657}"/>
    <cellStyle name="$_Sovereign Bonds 060705 (version 1)_03 Embratel DCF Model_Loscos_Financiamentos Aliansce2" xfId="606" xr:uid="{40DDA18A-38C4-4180-A763-A3B7D1F7BED0}"/>
    <cellStyle name="$_Sovereign Bonds 060705 (version 1)_03 Embratel DCF Model_Loscos_Financiamentos Aliansce3" xfId="607" xr:uid="{22815C39-5D0F-4E4C-80AA-4C4C71EBCDD9}"/>
    <cellStyle name="$_Sovereign Bonds 060705 (version 1)_03 Embratel DCF Model_Loscos_Modelo BRMalls_Carraz" xfId="608" xr:uid="{871DA415-2EB8-4DD2-B81D-EAB484EC118D}"/>
    <cellStyle name="$_Sovereign Bonds 060705 (version 1)_03 Embratel DCF Model_Loscos_Modelo em construçào_FINANCIALS thiago" xfId="609" xr:uid="{500ED759-7474-4437-8B06-6FE113F88C9A}"/>
    <cellStyle name="$_Sovereign Bonds 060705 (version 1)_03 Embratel DCF Model_Loscos_Orc SCGR" xfId="610" xr:uid="{5CFF5C4C-F4BF-4D7E-B7ED-060AA250FB59}"/>
    <cellStyle name="$_Sovereign Bonds 060705 (version 1)_03 Embratel DCF Model_Loscos_Orçamento 2009_Cash  Funding" xfId="611" xr:uid="{B0180BED-AF35-4D99-B3DF-8B28885B7BA0}"/>
    <cellStyle name="$_Sovereign Bonds 060705 (version 1)_05 NET DCF Model" xfId="612" xr:uid="{5DB63545-C84B-44C0-B7BB-EDF90232B253}"/>
    <cellStyle name="$_Sovereign Bonds 060705 (version 1)_05 TMX Brazil DCF Model" xfId="613" xr:uid="{D9B7D0E5-6311-4713-BD60-F0F3632A3FE8}"/>
    <cellStyle name="$_Sovereign Bonds 060705 (version 1)_base DCF" xfId="614" xr:uid="{CAFAB6C3-1D2C-4292-929D-336ED81EDABE}"/>
    <cellStyle name="$_Sovereign Bonds 060705 (version 1)_Consolidação" xfId="615" xr:uid="{425378BB-D356-42FA-A59A-488907D368BF}"/>
    <cellStyle name="$_Sovereign Bonds 060705 (version 1)_Consolidação IMOB" xfId="616" xr:uid="{1B3AFA19-A3DF-43C2-825D-0CAB96B70521}"/>
    <cellStyle name="$_Sovereign Bonds 060705 (version 1)_Consolidação IMOB_Financiamentos Aliansce2" xfId="617" xr:uid="{74A20269-1DFD-4064-9693-50118A2E9F99}"/>
    <cellStyle name="$_Sovereign Bonds 060705 (version 1)_Consolidação IMOB_Financiamentos Aliansce3" xfId="618" xr:uid="{6099B239-3A9C-4A91-A3F1-0A69B530F706}"/>
    <cellStyle name="$_Sovereign Bonds 060705 (version 1)_Consolidação IMOB_Orc SCGR" xfId="619" xr:uid="{4203C933-C0AD-488C-9966-C554EBBEADC9}"/>
    <cellStyle name="$_Sovereign Bonds 060705 (version 1)_Consolidação_Financiamentos Aliansce2" xfId="620" xr:uid="{7B2D4F08-8CC6-494E-A6E3-407A6E0607BA}"/>
    <cellStyle name="$_Sovereign Bonds 060705 (version 1)_Consolidação_Financiamentos Aliansce3" xfId="621" xr:uid="{1C53BC51-8C7F-4887-8516-5F8B76DF0165}"/>
    <cellStyle name="$_Sovereign Bonds 060705 (version 1)_Consolidação_Orc SCGR" xfId="622" xr:uid="{EC3E4BAF-9054-4587-A44C-EA1823BA96CF}"/>
    <cellStyle name="$_Sovereign Bonds 060705 (version 1)_Corporate Model_base case" xfId="623" xr:uid="{91B6B7AC-A7CD-43F9-8B5D-A8B090922803}"/>
    <cellStyle name="$_Sovereign Bonds 060705 (version 1)_Current Malls" xfId="624" xr:uid="{F08B85F1-7881-4459-8EC8-03C050F757C2}"/>
    <cellStyle name="$_Sovereign Bonds 060705 (version 1)_Estudo de Viabilidade -IMOB Henri" xfId="625" xr:uid="{9298E856-F868-436E-852D-765C86EEE0D7}"/>
    <cellStyle name="$_Sovereign Bonds 060705 (version 1)_Estudo de Viabilidade -IMOB Henri_Financiamentos Aliansce2" xfId="626" xr:uid="{FDFEF889-6A2A-45A7-95F7-3C7B23345554}"/>
    <cellStyle name="$_Sovereign Bonds 060705 (version 1)_Estudo de Viabilidade -IMOB Henri_Financiamentos Aliansce3" xfId="627" xr:uid="{595A5374-A75A-423E-A298-E786835406C2}"/>
    <cellStyle name="$_Sovereign Bonds 060705 (version 1)_Estudo de Viabilidade -IMOB Henri_Orc SCGR" xfId="628" xr:uid="{4DF695C7-2D95-4228-9B67-AE71EB4E83B2}"/>
    <cellStyle name="$_Sovereign Bonds 060705 (version 1)_Financiamentos Aliansce2" xfId="629" xr:uid="{2CDA3464-22AD-4E7E-A3CF-B55EA4564902}"/>
    <cellStyle name="$_Sovereign Bonds 060705 (version 1)_Financiamentos Aliansce3" xfId="630" xr:uid="{B3A067A5-EB29-44D0-AA2A-46B66A7657BF}"/>
    <cellStyle name="$_Sovereign Bonds 060705 (version 1)_FP 100" xfId="631" xr:uid="{E3615457-C30F-4C2E-B862-CA8AD5405807}"/>
    <cellStyle name="$_Sovereign Bonds 060705 (version 1)_FP 100_Financiamentos Aliansce2" xfId="632" xr:uid="{E44174D8-71E0-466D-BD82-01519B893130}"/>
    <cellStyle name="$_Sovereign Bonds 060705 (version 1)_FP 100_Financiamentos Aliansce3" xfId="633" xr:uid="{D3B4C0AA-5FBD-4368-81F6-2877701BCFF4}"/>
    <cellStyle name="$_Sovereign Bonds 060705 (version 1)_FP 100_Orc SCGR" xfId="634" xr:uid="{E7D9B3F6-E312-442D-A8DF-44CC91523004}"/>
    <cellStyle name="$_Sovereign Bonds 060705 (version 1)_Modelo BRMalls_Carraz" xfId="635" xr:uid="{C89007C7-F1C5-47F5-A491-39755D0A80C0}"/>
    <cellStyle name="$_Sovereign Bonds 060705 (version 1)_Modelo em construçào_FINANCIALS thiago" xfId="636" xr:uid="{7168B3F2-DCE1-40EB-B1DA-90E453114BA5}"/>
    <cellStyle name="$_Sovereign Bonds 060705 (version 1)_Orc SCGR" xfId="637" xr:uid="{AAB1956D-85A1-405C-8331-B54416890F08}"/>
    <cellStyle name="$_Sovereign Bonds 060705 (version 1)_Orçamento 2009_Cash  Funding" xfId="638" xr:uid="{8C364696-9E96-4722-A0D8-FADBC988DFC1}"/>
    <cellStyle name="$_Sovereign Bonds 060705 (version 1)_Península" xfId="639" xr:uid="{F6675CD6-74F8-4397-AF8B-E1D4E5574F1D}"/>
    <cellStyle name="$_Sovereign Bonds 060705 (version 1)_Peninsula_0510" xfId="640" xr:uid="{7FB4FF08-5752-4DB6-A177-4748F9391638}"/>
    <cellStyle name="$_Sovereign Bonds 060705 (version 1)_Peninsula_0510_Financiamentos Aliansce2" xfId="641" xr:uid="{2859527B-9EF8-4634-BEB9-20C05BBDA3AF}"/>
    <cellStyle name="$_Sovereign Bonds 060705 (version 1)_Peninsula_0510_Financiamentos Aliansce3" xfId="642" xr:uid="{6D7EEA26-AF97-49F7-BAA1-0B6411E28940}"/>
    <cellStyle name="$_Sovereign Bonds 060705 (version 1)_Peninsula_0510_Orc SCGR" xfId="643" xr:uid="{4726D246-9F8E-4E03-AC56-F469E754F3E1}"/>
    <cellStyle name="$_Sovereign Bonds 060705 (version 1)_Península_Financiamentos Aliansce2" xfId="644" xr:uid="{2387A3CD-7E4F-4774-B61E-84A3AA456BDE}"/>
    <cellStyle name="$_Sovereign Bonds 060705 (version 1)_Península_Financiamentos Aliansce3" xfId="645" xr:uid="{6C3BCE56-FBAF-44EB-88EF-364A16A83FE7}"/>
    <cellStyle name="$_Sovereign Bonds 060705 (version 1)_Península_Orc SCGR" xfId="646" xr:uid="{975936D5-8C07-402B-9AE8-5238FCDA8674}"/>
    <cellStyle name="$_Sovereign Bonds 060705 (version 1)_Resumo Juros e Variações" xfId="647" xr:uid="{02D199CD-8641-423F-B9A6-1713D00C1196}"/>
    <cellStyle name="$_Sovereign Bonds 060705 (version 1)_Resumo Juros e Variações_Financiamentos Aliansce2" xfId="648" xr:uid="{46FC0FF8-0345-405C-9DB9-2C2ED9F38A11}"/>
    <cellStyle name="$_Sovereign Bonds 060705 (version 1)_Resumo Juros e Variações_Financiamentos Aliansce3" xfId="649" xr:uid="{77DDE1EC-469F-4C8F-9887-99461C97DB8B}"/>
    <cellStyle name="$_Sovereign Bonds 060705 (version 1)_Resumo Juros e Variações_Orc SCGR" xfId="650" xr:uid="{CB628769-E9F5-4CC8-8C50-4B494BAA6702}"/>
    <cellStyle name="$_Sovereign Bonds 060705_1" xfId="651" xr:uid="{A7DE5132-6F2A-4A64-80D7-10E875E5EF18}"/>
    <cellStyle name="$_Sovereign Bonds 060705_1_01 NET DCF Model" xfId="652" xr:uid="{34B17665-5A03-4F9F-BF51-D1DBC659639A}"/>
    <cellStyle name="$_Sovereign Bonds 060705_1_03 Embratel DCF Model_Loscos" xfId="653" xr:uid="{6178AD3B-DCE9-4004-9D93-229C444A1CB4}"/>
    <cellStyle name="$_Sovereign Bonds 060705_1_03 Embratel DCF Model_Loscos_base DCF" xfId="654" xr:uid="{0532511D-3CAC-4A14-B84B-840BDFDBF018}"/>
    <cellStyle name="$_Sovereign Bonds 060705_1_03 Embratel DCF Model_Loscos_Corporate Model_base case" xfId="655" xr:uid="{EFCD5A69-48A6-4566-A5BE-C75FAEBCDA33}"/>
    <cellStyle name="$_Sovereign Bonds 060705_1_03 Embratel DCF Model_Loscos_Current Malls" xfId="656" xr:uid="{26AD91BD-277E-4D69-9A14-06D419C5B276}"/>
    <cellStyle name="$_Sovereign Bonds 060705_1_03 Embratel DCF Model_Loscos_Financiamentos Aliansce2" xfId="657" xr:uid="{01F65DF4-AAFA-4268-9B26-010D6766E5FE}"/>
    <cellStyle name="$_Sovereign Bonds 060705_1_03 Embratel DCF Model_Loscos_Financiamentos Aliansce3" xfId="658" xr:uid="{DB755908-FAF6-4398-80D6-1AA2744884B2}"/>
    <cellStyle name="$_Sovereign Bonds 060705_1_03 Embratel DCF Model_Loscos_Modelo BRMalls_Carraz" xfId="659" xr:uid="{7F61CE58-BA28-4475-989F-F0D7A27D5975}"/>
    <cellStyle name="$_Sovereign Bonds 060705_1_03 Embratel DCF Model_Loscos_Modelo em construçào_FINANCIALS thiago" xfId="660" xr:uid="{61E94F6A-899C-4DF1-8B93-0A8CDAF18AF2}"/>
    <cellStyle name="$_Sovereign Bonds 060705_1_03 Embratel DCF Model_Loscos_Orc SCGR" xfId="661" xr:uid="{9080142F-863C-4BCC-919D-F9EF22FF8522}"/>
    <cellStyle name="$_Sovereign Bonds 060705_1_03 Embratel DCF Model_Loscos_Orçamento 2009_Cash  Funding" xfId="662" xr:uid="{4E2C0B17-DE84-429C-9611-E054D711AF0F}"/>
    <cellStyle name="$_Sovereign Bonds 060705_1_05 NET DCF Model" xfId="663" xr:uid="{4AC5ABE6-0AC7-4DF1-8E89-03818E72D03E}"/>
    <cellStyle name="$_Sovereign Bonds 060705_1_05 TMX Brazil DCF Model" xfId="664" xr:uid="{C74E0454-E8C4-476C-9FBB-89E69D3802F8}"/>
    <cellStyle name="$_Sovereign Bonds 060705_1_base DCF" xfId="665" xr:uid="{85CA57DD-D52D-463A-88F6-5395B1814CB6}"/>
    <cellStyle name="$_Sovereign Bonds 060705_1_Consolidação" xfId="666" xr:uid="{8D798642-733B-4B1C-8F76-0FE82B041FF2}"/>
    <cellStyle name="$_Sovereign Bonds 060705_1_Consolidação IMOB" xfId="667" xr:uid="{834D7D53-F7CF-4B47-BF41-8BF927AAFF6D}"/>
    <cellStyle name="$_Sovereign Bonds 060705_1_Consolidação IMOB_Financiamentos Aliansce2" xfId="668" xr:uid="{6F5CCA4C-D86C-45E9-83D5-D1B7F6F973DF}"/>
    <cellStyle name="$_Sovereign Bonds 060705_1_Consolidação IMOB_Financiamentos Aliansce3" xfId="669" xr:uid="{001D1BA3-6606-48EA-9569-8CBA9D2550AD}"/>
    <cellStyle name="$_Sovereign Bonds 060705_1_Consolidação IMOB_Orc SCGR" xfId="670" xr:uid="{DAA6870A-EADF-4C85-9224-8A2370FC2D70}"/>
    <cellStyle name="$_Sovereign Bonds 060705_1_Consolidação_Financiamentos Aliansce2" xfId="671" xr:uid="{5D803A1B-28FE-46AE-8F62-FBB5E2BCB54B}"/>
    <cellStyle name="$_Sovereign Bonds 060705_1_Consolidação_Financiamentos Aliansce3" xfId="672" xr:uid="{D2ACEE7A-EA6F-432A-9862-9AD8FADE69B6}"/>
    <cellStyle name="$_Sovereign Bonds 060705_1_Consolidação_Orc SCGR" xfId="673" xr:uid="{07666E0B-1B0F-4974-869F-B4B39E5FA1FD}"/>
    <cellStyle name="$_Sovereign Bonds 060705_1_Corporate Model_base case" xfId="674" xr:uid="{8C0AC025-F63B-4945-922E-483C38C7CAD7}"/>
    <cellStyle name="$_Sovereign Bonds 060705_1_Current Malls" xfId="675" xr:uid="{24C8300F-B2FD-4684-B1D3-B3663DDDC6F1}"/>
    <cellStyle name="$_Sovereign Bonds 060705_1_Estudo de Viabilidade -IMOB Henri" xfId="676" xr:uid="{B973C32D-278A-4F08-AE34-8934DB54C0A0}"/>
    <cellStyle name="$_Sovereign Bonds 060705_1_Estudo de Viabilidade -IMOB Henri_Financiamentos Aliansce2" xfId="677" xr:uid="{A210C889-0CAC-49B0-AFD9-165776AEA9C3}"/>
    <cellStyle name="$_Sovereign Bonds 060705_1_Estudo de Viabilidade -IMOB Henri_Financiamentos Aliansce3" xfId="678" xr:uid="{1A5C42F4-B851-4709-97AA-402B60E8EE1B}"/>
    <cellStyle name="$_Sovereign Bonds 060705_1_Estudo de Viabilidade -IMOB Henri_Orc SCGR" xfId="679" xr:uid="{5E62FBC8-453D-406E-95D2-B8D6450E4144}"/>
    <cellStyle name="$_Sovereign Bonds 060705_1_Financiamentos Aliansce2" xfId="680" xr:uid="{903D2F09-0F11-4AEB-A701-740DC8954CF4}"/>
    <cellStyle name="$_Sovereign Bonds 060705_1_Financiamentos Aliansce3" xfId="681" xr:uid="{353CBBC0-1C9E-4E8D-8F32-1FEA354CD7D3}"/>
    <cellStyle name="$_Sovereign Bonds 060705_1_FP 100" xfId="682" xr:uid="{C2307A17-74EB-481E-A292-00E0CB8BCF7B}"/>
    <cellStyle name="$_Sovereign Bonds 060705_1_FP 100_Financiamentos Aliansce2" xfId="683" xr:uid="{58B36E7D-9554-4F29-8349-051441575E7A}"/>
    <cellStyle name="$_Sovereign Bonds 060705_1_FP 100_Financiamentos Aliansce3" xfId="684" xr:uid="{D93F1B22-E445-4FE3-9E74-A9DFD7E2A1E9}"/>
    <cellStyle name="$_Sovereign Bonds 060705_1_FP 100_Orc SCGR" xfId="685" xr:uid="{E8D6AE16-7F72-4535-9852-8566F14D25E9}"/>
    <cellStyle name="$_Sovereign Bonds 060705_1_Modelo BRMalls_Carraz" xfId="686" xr:uid="{EBD9A077-0F23-4160-B8B3-44CE6D59BA31}"/>
    <cellStyle name="$_Sovereign Bonds 060705_1_Modelo em construçào_FINANCIALS thiago" xfId="687" xr:uid="{60BDF720-D330-4D2E-A7E6-80EF46989438}"/>
    <cellStyle name="$_Sovereign Bonds 060705_1_Orc SCGR" xfId="688" xr:uid="{7901EF7D-27D2-4615-B27E-59F02DCD828A}"/>
    <cellStyle name="$_Sovereign Bonds 060705_1_Orçamento 2009_Cash  Funding" xfId="689" xr:uid="{4FF75CFB-08DE-4780-B941-1AD8D0F35A00}"/>
    <cellStyle name="$_Sovereign Bonds 060705_1_Península" xfId="690" xr:uid="{308994A8-A3C8-45C2-9C6D-586BC9C0A83B}"/>
    <cellStyle name="$_Sovereign Bonds 060705_1_Peninsula_0510" xfId="691" xr:uid="{AB1BA526-A413-47AC-AFA9-BC6DD452583D}"/>
    <cellStyle name="$_Sovereign Bonds 060705_1_Peninsula_0510_Financiamentos Aliansce2" xfId="692" xr:uid="{3E655A93-7111-4744-8789-8AFB441FD23A}"/>
    <cellStyle name="$_Sovereign Bonds 060705_1_Peninsula_0510_Financiamentos Aliansce3" xfId="693" xr:uid="{3C6C95A9-5988-49D3-AC36-7495A4F2E2DF}"/>
    <cellStyle name="$_Sovereign Bonds 060705_1_Peninsula_0510_Orc SCGR" xfId="694" xr:uid="{C39D5986-FCD2-424A-9187-FFB1115C84A4}"/>
    <cellStyle name="$_Sovereign Bonds 060705_1_Península_Financiamentos Aliansce2" xfId="695" xr:uid="{13598808-9CC2-42BA-9E48-06DF629D325B}"/>
    <cellStyle name="$_Sovereign Bonds 060705_1_Península_Financiamentos Aliansce3" xfId="696" xr:uid="{1EAB6771-3886-4566-BAA0-FC2BE848211A}"/>
    <cellStyle name="$_Sovereign Bonds 060705_1_Península_Orc SCGR" xfId="697" xr:uid="{1A0CCF52-EBD8-4D31-BD4C-3DDB6E7605BA}"/>
    <cellStyle name="$_Sovereign Bonds 060705_1_Resumo Juros e Variações" xfId="698" xr:uid="{4AB3B064-F6C4-4749-BA50-5750CE7A8B8D}"/>
    <cellStyle name="$_Sovereign Bonds 060705_1_Resumo Juros e Variações_Financiamentos Aliansce2" xfId="699" xr:uid="{915BF522-5C75-42FC-8592-569406CF0476}"/>
    <cellStyle name="$_Sovereign Bonds 060705_1_Resumo Juros e Variações_Financiamentos Aliansce3" xfId="700" xr:uid="{318E0586-68A1-4181-A800-4264CCC0C497}"/>
    <cellStyle name="$_Sovereign Bonds 060705_1_Resumo Juros e Variações_Orc SCGR" xfId="701" xr:uid="{E4A963E3-C5FE-42A1-80EB-488A5A6DE9DC}"/>
    <cellStyle name="$_Sovereign Bonds 060705_base DCF" xfId="702" xr:uid="{9463A959-1B4F-41DE-96AF-329AFA93C7ED}"/>
    <cellStyle name="$_Sovereign Bonds 060705_Corporate Model_base case" xfId="703" xr:uid="{AB5539BD-A177-4C89-B803-33D79C1064E6}"/>
    <cellStyle name="$_Sovereign Bonds 060705_Current Malls" xfId="704" xr:uid="{28C9D2AA-055D-4046-8A8E-BD12540B144C}"/>
    <cellStyle name="$_Sovereign Bonds 060705_Financiamentos Aliansce2" xfId="705" xr:uid="{2D432352-310B-4E75-8326-0E0DE68214BB}"/>
    <cellStyle name="$_Sovereign Bonds 060705_Financiamentos Aliansce3" xfId="706" xr:uid="{9A736E1D-6465-46D2-B8E3-7A84C2FE6364}"/>
    <cellStyle name="$_Sovereign Bonds 060705_Modelo BRMalls_Carraz" xfId="707" xr:uid="{8E138C14-B371-4016-BC09-80BB8D85D8AA}"/>
    <cellStyle name="$_Sovereign Bonds 060705_Modelo em construçào_FINANCIALS thiago" xfId="708" xr:uid="{DD8A51BD-455D-4076-AD81-6D5D5DCB4E99}"/>
    <cellStyle name="$_Sovereign Bonds 060705_Orc SCGR" xfId="709" xr:uid="{FD7BF22D-B7C8-45A5-B7A4-720FA9833458}"/>
    <cellStyle name="$_Sovereign Bonds 060705_Orçamento 2009_Cash  Funding" xfId="710" xr:uid="{A8730159-9C61-4A4B-9A84-28EE4EC38856}"/>
    <cellStyle name="$0" xfId="711" xr:uid="{6E0A622E-3C35-4CBD-80A9-EE7D5D1A7BED}"/>
    <cellStyle name="$0,000" xfId="712" xr:uid="{006439BE-1C78-43E1-BDFC-2D1B4262081A}"/>
    <cellStyle name="$0,000.0" xfId="713" xr:uid="{A44E468F-2C49-41C2-B72F-E462D71BB6CA}"/>
    <cellStyle name="$0,000.00" xfId="714" xr:uid="{9CA9BF08-6E05-4683-BF36-F8B19DB5B6D1}"/>
    <cellStyle name="$0,000.000" xfId="715" xr:uid="{04D9818D-7436-4CB4-9C8A-BAD48F05171E}"/>
    <cellStyle name="$0,000.0000" xfId="716" xr:uid="{3E6349C8-3F01-4479-8FA8-62598DBF694F}"/>
    <cellStyle name="$0,000_Consolidação" xfId="717" xr:uid="{4240A4E4-E635-4A4B-900D-55BFC04B6579}"/>
    <cellStyle name="$0.00" xfId="718" xr:uid="{BDC97BA8-C142-40EA-BDA3-242C8B9C976E}"/>
    <cellStyle name="$0.000" xfId="719" xr:uid="{62055139-AD45-43BF-A3B2-7656E732E734}"/>
    <cellStyle name="$0.0000" xfId="720" xr:uid="{4C6DF096-40A7-4325-B383-06CD59357108}"/>
    <cellStyle name="$0_Consolidação" xfId="721" xr:uid="{F693FE49-A1D0-4874-8DE6-E2407846EC83}"/>
    <cellStyle name="$K" xfId="722" xr:uid="{F5F2626F-3ECB-45E8-B252-69DD485B0805}"/>
    <cellStyle name="%" xfId="723" xr:uid="{DE58E741-8808-4911-8388-86950AEB8DD9}"/>
    <cellStyle name="% 2" xfId="724" xr:uid="{88A0F097-7174-45AD-94D6-234C20F88908}"/>
    <cellStyle name="%_Download Colombo" xfId="725" xr:uid="{56F78A1C-181D-4B9C-8112-1B5A43D05554}"/>
    <cellStyle name="%_GranCasa (FincaI)_Fees" xfId="726" xr:uid="{8CC7DC06-79D0-4193-915F-947ECB8AFBA5}"/>
    <cellStyle name="%_Madeira v0.17 17_11_2011" xfId="727" xr:uid="{181C98C2-98DF-45E1-88F2-9F13F3387C32}"/>
    <cellStyle name="%_Max Center&amp;Max Ocio" xfId="728" xr:uid="{9762880B-83C0-4878-B06D-ABDE041036A7}"/>
    <cellStyle name="******************************************" xfId="729" xr:uid="{525A3F5D-A6B6-490E-BD85-B08811FFC7F8}"/>
    <cellStyle name="?? [0]_??" xfId="730" xr:uid="{39B1F524-6357-4488-881A-5054AA9602C5}"/>
    <cellStyle name="??_?.????" xfId="731" xr:uid="{D2AE7202-C9FC-44EE-86B1-D89C6A60948A}"/>
    <cellStyle name="_%(SignOnly)" xfId="732" xr:uid="{1569AF5D-A6DC-485B-9516-AC06EB38A53C}"/>
    <cellStyle name="_%(SignSpaceOnly)" xfId="733" xr:uid="{87DAF82A-3C8E-4999-8E0E-603C73D96C47}"/>
    <cellStyle name="_CF Feira de Santana 10y (Versão Aprovada)" xfId="734" xr:uid="{57E1886E-9C97-4193-B56C-A9F1D0EA34CF}"/>
    <cellStyle name="_Comma" xfId="735" xr:uid="{314E30CA-1318-412D-BA30-6034A3651C43}"/>
    <cellStyle name="_Comma_01 AVP_ Project Infinitum" xfId="736" xr:uid="{1C46AF3E-47C0-421E-8CF7-3C27E1B48F68}"/>
    <cellStyle name="_Comma_02 Backup Charts" xfId="737" xr:uid="{3D2BE186-4675-448C-A875-71E04BEB4FC6}"/>
    <cellStyle name="_Comma_avp" xfId="738" xr:uid="{5233AA87-A88B-418F-8C92-3E29BFD70416}"/>
    <cellStyle name="_Comma_AVP_ NewCo" xfId="739" xr:uid="{FB97CAA0-CAE6-4EFA-8207-EDF538420C0C}"/>
    <cellStyle name="_Comma_Brazil bond data" xfId="740" xr:uid="{3CAEFF11-AC63-4CD2-987B-168E6FEA59CB}"/>
    <cellStyle name="_Comma_dcf" xfId="741" xr:uid="{41527101-2915-484A-A30F-C49B374FFC4E}"/>
    <cellStyle name="_Comma_LA WACC Discount_1" xfId="742" xr:uid="{00CB3651-7392-4E4D-9BA1-F38CEAED6B01}"/>
    <cellStyle name="_Comma_Oil &amp; Gas betas" xfId="743" xr:uid="{202EDAAC-4FB4-4E60-8585-D36ABDBCA608}"/>
    <cellStyle name="_Comma_WACC Analysis" xfId="744" xr:uid="{D435773B-5239-46D5-AB5B-80DB01BF308A}"/>
    <cellStyle name="_Comma_WACC Analysis_4b_0827_2" xfId="745" xr:uid="{43371CB1-3914-49F3-9275-E8B2B350A036}"/>
    <cellStyle name="_Consolidated CF Aliansce" xfId="746" xr:uid="{5F46C447-ED8C-4505-9D21-19D69A1E8E65}"/>
    <cellStyle name="_Consolidated CF Aliansce 2" xfId="747" xr:uid="{CE796068-6F80-4F87-97EA-3FFB7BC8EDC0}"/>
    <cellStyle name="_Consolidated CF Aliansce 3" xfId="748" xr:uid="{0B40BAB6-2E00-4A42-8D84-EACA39F5DEEF}"/>
    <cellStyle name="_Consolidated CF Aliansce 4" xfId="749" xr:uid="{520B830C-D289-4325-A999-771029D4FAE6}"/>
    <cellStyle name="_Consolidated CF Aliansce_Financiamentos Aliansce2" xfId="750" xr:uid="{928ADB66-EF1A-4667-A413-46FB5EDFB324}"/>
    <cellStyle name="_Consolidated CF Aliansce_Financiamentos Aliansce3" xfId="751" xr:uid="{3B158F76-860B-43FC-80EE-29170A6B61C1}"/>
    <cellStyle name="_Currency" xfId="752" xr:uid="{3FB0302E-95BC-40F1-AB40-A733C8E6D9A8}"/>
    <cellStyle name="_Currency_01 AVP_ Project Infinitum" xfId="753" xr:uid="{C3F93645-F983-45CB-AF91-FDCAAAAF2239}"/>
    <cellStyle name="_Currency_01 AVP_ Project Infinitum_Consolidação" xfId="754" xr:uid="{B8B71C7F-5C8D-4231-BA15-2C143000E313}"/>
    <cellStyle name="_Currency_01 AVP_ Project Infinitum_Consolidação IMOB" xfId="755" xr:uid="{7497A755-866E-4A07-9B87-AEBB48A31BBC}"/>
    <cellStyle name="_Currency_01 AVP_ Project Infinitum_Estudo de Viabilidade -IMOB Henri" xfId="756" xr:uid="{81FF9D51-7EE0-43DF-9353-E0D3E394B76E}"/>
    <cellStyle name="_Currency_01 AVP_ Project Infinitum_FP 100" xfId="757" xr:uid="{DA254A3E-1F3C-42C8-A52F-E0E2B1260FA9}"/>
    <cellStyle name="_Currency_01 AVP_ Project Infinitum_Península" xfId="758" xr:uid="{4FE5BB84-DDE0-4B94-987A-93F7EFD48F07}"/>
    <cellStyle name="_Currency_01 AVP_ Project Infinitum_Peninsula_0510" xfId="759" xr:uid="{F9E5A04D-F23D-4F9F-808D-00F8016F238C}"/>
    <cellStyle name="_Currency_01 AVP_ Project Infinitum_Resumo Juros e Variações" xfId="760" xr:uid="{489A35C8-57F3-4289-97AB-355A4E2EF290}"/>
    <cellStyle name="_Currency_01 TMX BR Revenue mix" xfId="761" xr:uid="{693EB137-5E15-465E-9CB6-0DF74541F962}"/>
    <cellStyle name="_Currency_01 TMX BR Revenue mix_Consolidação" xfId="762" xr:uid="{7FCA4342-4277-47B9-94C1-9C8D76C3FDA1}"/>
    <cellStyle name="_Currency_01 TMX BR Revenue mix_Consolidação IMOB" xfId="763" xr:uid="{0077532D-3DEF-49BB-A593-D6424FCBFB76}"/>
    <cellStyle name="_Currency_01 TMX BR Revenue mix_Estudo de Viabilidade -IMOB Henri" xfId="764" xr:uid="{0334371A-1342-43CE-8C20-F9CC95AADAED}"/>
    <cellStyle name="_Currency_01 TMX BR Revenue mix_FP 100" xfId="765" xr:uid="{960C7A58-4289-4506-B984-C9B4E26C13FA}"/>
    <cellStyle name="_Currency_01 TMX BR Revenue mix_Península" xfId="766" xr:uid="{B37ED96E-E825-47F5-B076-7B0F3E3F1DF3}"/>
    <cellStyle name="_Currency_01 TMX BR Revenue mix_Peninsula_0510" xfId="767" xr:uid="{A82FE933-85F1-451A-9E59-61BF223CB545}"/>
    <cellStyle name="_Currency_01 TMX BR Revenue mix_Resumo Juros e Variações" xfId="768" xr:uid="{7DA04A2D-4874-4B31-98BA-F45668F532DA}"/>
    <cellStyle name="_Currency_02 Backup Charts" xfId="769" xr:uid="{BE4B1158-8EE5-4966-99CE-4278AAB0C3CB}"/>
    <cellStyle name="_Currency_02 Backup Charts_Consolidação" xfId="770" xr:uid="{46C83DEB-C6B6-4BD2-A5F6-81661D336603}"/>
    <cellStyle name="_Currency_02 Backup Charts_Consolidação IMOB" xfId="771" xr:uid="{E96C8566-B4C1-46DA-A833-6F6E7FDC7F22}"/>
    <cellStyle name="_Currency_02 Backup Charts_Estudo de Viabilidade -IMOB Henri" xfId="772" xr:uid="{D8D2F012-15D5-42E1-96CF-CB09FF22A521}"/>
    <cellStyle name="_Currency_02 Backup Charts_FP 100" xfId="773" xr:uid="{AC6A67E9-AF49-4341-AB15-CA6848BDB67C}"/>
    <cellStyle name="_Currency_02 Backup Charts_Península" xfId="774" xr:uid="{04DA7992-CAAF-4896-BD7C-856074EE6945}"/>
    <cellStyle name="_Currency_02 Backup Charts_Peninsula_0510" xfId="775" xr:uid="{CC5EF152-5106-43FB-8856-B296309AEA4A}"/>
    <cellStyle name="_Currency_02 Backup Charts_Resumo Juros e Variações" xfId="776" xr:uid="{6A18BCBB-9087-415D-BEDE-089237C1401B}"/>
    <cellStyle name="_Currency_02 Blended and actual_Telmex_ buying_ NET" xfId="777" xr:uid="{1727011A-8A6F-4232-B736-A7B1AB5E3AEB}"/>
    <cellStyle name="_Currency_02 Blended and actual_Telmex_ buying_ NET_Consolidação" xfId="778" xr:uid="{DA6A9791-5659-4668-A83B-45B9899FC847}"/>
    <cellStyle name="_Currency_02 Blended and actual_Telmex_ buying_ NET_Consolidação IMOB" xfId="779" xr:uid="{BA67CFCF-134A-4DA4-9093-EB7402E4B75D}"/>
    <cellStyle name="_Currency_02 Blended and actual_Telmex_ buying_ NET_Estudo de Viabilidade -IMOB Henri" xfId="780" xr:uid="{BD388B76-53B9-47AF-A486-3788FB9B96F0}"/>
    <cellStyle name="_Currency_02 Blended and actual_Telmex_ buying_ NET_FP 100" xfId="781" xr:uid="{9E48E6EA-694D-46D2-A72A-1FE2B2553AD4}"/>
    <cellStyle name="_Currency_02 Blended and actual_Telmex_ buying_ NET_Península" xfId="782" xr:uid="{CC9BAE3B-776D-4447-AD6A-CEB8F5E858B6}"/>
    <cellStyle name="_Currency_02 Blended and actual_Telmex_ buying_ NET_Peninsula_0510" xfId="783" xr:uid="{E7393FD9-E068-41A2-98D4-DA99F79DD131}"/>
    <cellStyle name="_Currency_02 Blended and actual_Telmex_ buying_ NET_Resumo Juros e Variações" xfId="784" xr:uid="{951F2B38-891C-47A5-9B6B-741B96D7FAB7}"/>
    <cellStyle name="_Currency_02 TMX Brazil Management Projections_R$" xfId="785" xr:uid="{DAA0421E-AED5-42D4-AF8F-8A815708CD27}"/>
    <cellStyle name="_Currency_02 TMX Brazil Management Projections_R$ 2" xfId="786" xr:uid="{09C7474E-D019-4D6E-858D-2222C5888939}"/>
    <cellStyle name="_Currency_02 TMX Brazil Management Projections_R$ 3" xfId="787" xr:uid="{1CBBB6A4-EFC6-41BC-AE94-C1EB3510455E}"/>
    <cellStyle name="_Currency_02 TMX Brazil Management Projections_R$ 4" xfId="788" xr:uid="{412E7876-5A04-4B91-9616-E2C1056E4466}"/>
    <cellStyle name="_Currency_02 TMX Brazil Management Projections_R$_Consolidação" xfId="789" xr:uid="{D54590D1-BD0A-4D4D-9DC9-43DA80037413}"/>
    <cellStyle name="_Currency_02 TMX Brazil Management Projections_R$_Consolidação 2" xfId="790" xr:uid="{0220E25F-D9D3-4418-A7E2-3D22C7EEF8A9}"/>
    <cellStyle name="_Currency_02 TMX Brazil Management Projections_R$_Consolidação 3" xfId="791" xr:uid="{CE351057-0042-4C05-B03D-33935109B7FC}"/>
    <cellStyle name="_Currency_02 TMX Brazil Management Projections_R$_Consolidação 4" xfId="792" xr:uid="{E30F505C-21EC-4BA7-93C7-C2B95D5603B2}"/>
    <cellStyle name="_Currency_02 TMX Brazil Management Projections_R$_Consolidação IMOB" xfId="793" xr:uid="{7E857ED5-55EC-456D-8640-A9CBD9E3BEBA}"/>
    <cellStyle name="_Currency_02 TMX Brazil Management Projections_R$_Consolidação IMOB 2" xfId="794" xr:uid="{5B730711-5DE1-4836-B118-F68743875904}"/>
    <cellStyle name="_Currency_02 TMX Brazil Management Projections_R$_Consolidação IMOB 3" xfId="795" xr:uid="{E4083767-A615-4865-AAB8-E70C1126620F}"/>
    <cellStyle name="_Currency_02 TMX Brazil Management Projections_R$_Consolidação IMOB 4" xfId="796" xr:uid="{95C11202-F18D-4975-BE12-113BEA3DF2E8}"/>
    <cellStyle name="_Currency_02 TMX Brazil Management Projections_R$_Estudo de Viabilidade -IMOB Henri" xfId="797" xr:uid="{975BD31B-BF62-4B0C-ADC5-772B295ED22A}"/>
    <cellStyle name="_Currency_02 TMX Brazil Management Projections_R$_Estudo de Viabilidade -IMOB Henri 2" xfId="798" xr:uid="{0A2E8DF3-6DD9-45D2-B86D-46A5FCD0CFD8}"/>
    <cellStyle name="_Currency_02 TMX Brazil Management Projections_R$_Estudo de Viabilidade -IMOB Henri 3" xfId="799" xr:uid="{4CC4FB20-5F07-4194-B859-2E07EBA7C65C}"/>
    <cellStyle name="_Currency_02 TMX Brazil Management Projections_R$_Estudo de Viabilidade -IMOB Henri 4" xfId="800" xr:uid="{8EFDB4D0-7A4F-435A-87B7-387486017430}"/>
    <cellStyle name="_Currency_02 TMX Brazil Management Projections_R$_FP 100" xfId="801" xr:uid="{34B0D033-251E-4A07-9A21-555AE2483FA6}"/>
    <cellStyle name="_Currency_02 TMX Brazil Management Projections_R$_FP 100 2" xfId="802" xr:uid="{3928B055-800C-4702-ADDF-0689086C0F15}"/>
    <cellStyle name="_Currency_02 TMX Brazil Management Projections_R$_FP 100 3" xfId="803" xr:uid="{69457525-9FF2-4900-9E19-90E676AD18C1}"/>
    <cellStyle name="_Currency_02 TMX Brazil Management Projections_R$_FP 100 4" xfId="804" xr:uid="{941912FC-D895-4208-9628-5479262016C2}"/>
    <cellStyle name="_Currency_02 TMX Brazil Management Projections_R$_Península" xfId="805" xr:uid="{CF6DB4EC-6217-4B7B-9609-756CEB60BD0E}"/>
    <cellStyle name="_Currency_02 TMX Brazil Management Projections_R$_Península 2" xfId="806" xr:uid="{535E7715-56E6-4B95-8687-CDFBCD12711B}"/>
    <cellStyle name="_Currency_02 TMX Brazil Management Projections_R$_Península 3" xfId="807" xr:uid="{41FDFAB1-22A8-4EDB-BA09-A15F7B3D6A2A}"/>
    <cellStyle name="_Currency_02 TMX Brazil Management Projections_R$_Península 4" xfId="808" xr:uid="{AFDFDED1-0F1E-4615-92F7-45834BDA124B}"/>
    <cellStyle name="_Currency_02 TMX Brazil Management Projections_R$_Peninsula_0510" xfId="809" xr:uid="{C7D89B2E-A339-4F22-B716-CB5DF5141195}"/>
    <cellStyle name="_Currency_02 TMX Brazil Management Projections_R$_Peninsula_0510 2" xfId="810" xr:uid="{1DAFFE5B-08EB-4CAB-B627-3690DB32F76A}"/>
    <cellStyle name="_Currency_02 TMX Brazil Management Projections_R$_Peninsula_0510 3" xfId="811" xr:uid="{63A57582-2371-4BE2-A78B-3421E833881A}"/>
    <cellStyle name="_Currency_02 TMX Brazil Management Projections_R$_Peninsula_0510 4" xfId="812" xr:uid="{29237904-F619-4C89-A896-4FA1F217A055}"/>
    <cellStyle name="_Currency_02 TMX Brazil Management Projections_R$_Resumo Juros e Variações" xfId="813" xr:uid="{8A9ED232-A77A-491F-AB43-216860750246}"/>
    <cellStyle name="_Currency_02 TMX Brazil Management Projections_R$_Resumo Juros e Variações 2" xfId="814" xr:uid="{C71CBD4D-1F0D-46D4-A4AE-ED3A26A803C0}"/>
    <cellStyle name="_Currency_02 TMX Brazil Management Projections_R$_Resumo Juros e Variações 3" xfId="815" xr:uid="{ED299896-B5EB-47DE-9470-B0A8E3FF6D73}"/>
    <cellStyle name="_Currency_02 TMX Brazil Management Projections_R$_Resumo Juros e Variações 4" xfId="816" xr:uid="{E39DBF91-49A7-4DC9-A171-7E993F544726}"/>
    <cellStyle name="_Currency_03 Projections Comparison - Infinitum" xfId="817" xr:uid="{D0A5AAF9-8416-4867-B371-3FFFB6AE2829}"/>
    <cellStyle name="_Currency_03 Projections Comparison - Infinitum_Consolidação" xfId="818" xr:uid="{90D4548B-0A17-45F7-B4F3-6D22B6721446}"/>
    <cellStyle name="_Currency_03 Projections Comparison - Infinitum_Consolidação IMOB" xfId="819" xr:uid="{71566E79-1C70-44B5-B708-DC5113BF633C}"/>
    <cellStyle name="_Currency_03 Projections Comparison - Infinitum_Estudo de Viabilidade -IMOB Henri" xfId="820" xr:uid="{C05B13B2-BC07-4FB4-9F5D-383ABF17A2AD}"/>
    <cellStyle name="_Currency_03 Projections Comparison - Infinitum_FP 100" xfId="821" xr:uid="{D84E649E-5416-4E0C-9998-8AA92F5592D7}"/>
    <cellStyle name="_Currency_03 Projections Comparison - Infinitum_Península" xfId="822" xr:uid="{3178A077-6412-44B8-AC0D-4B78F8611AE0}"/>
    <cellStyle name="_Currency_03 Projections Comparison - Infinitum_Peninsula_0510" xfId="823" xr:uid="{58E5A23E-5B37-4682-9B2F-129C2F5F2B42}"/>
    <cellStyle name="_Currency_03 Projections Comparison - Infinitum_Resumo Juros e Variações" xfId="824" xr:uid="{587F2EB9-39D4-489F-813A-8037CE2251FC}"/>
    <cellStyle name="_Currency_04 WACC Vivax" xfId="825" xr:uid="{03C7E401-F498-4617-85B2-9D8D2F231360}"/>
    <cellStyle name="_Currency_04 WACC Vivax_Consolidação" xfId="826" xr:uid="{F806EAA0-8A7A-48C4-8FCF-49F37F102708}"/>
    <cellStyle name="_Currency_04 WACC Vivax_Consolidação IMOB" xfId="827" xr:uid="{519992F4-7765-4822-B39D-6F7A2825B2C7}"/>
    <cellStyle name="_Currency_04 WACC Vivax_Estudo de Viabilidade -IMOB Henri" xfId="828" xr:uid="{1A78C5B7-62CD-41A5-BBB9-63765DC00F65}"/>
    <cellStyle name="_Currency_04 WACC Vivax_FP 100" xfId="829" xr:uid="{5E136BA0-D8F9-4A65-B66E-68B0BCA45206}"/>
    <cellStyle name="_Currency_04 WACC Vivax_Península" xfId="830" xr:uid="{F08D2E8E-F3F5-4A65-90AE-9424763D19D6}"/>
    <cellStyle name="_Currency_04 WACC Vivax_Peninsula_0510" xfId="831" xr:uid="{50B2FCEA-67D6-4A1E-85D7-F5964660DFD8}"/>
    <cellStyle name="_Currency_04 WACC Vivax_Resumo Juros e Variações" xfId="832" xr:uid="{67028135-CF7F-4FB4-A4F6-62E40C634582}"/>
    <cellStyle name="_Currency_05 Embratel DCF Model_NEW" xfId="833" xr:uid="{3B10AE49-42C8-4C37-91EE-3D0E51A8F9B8}"/>
    <cellStyle name="_Currency_12 Blended and actual _Telmex_buying_Embratel" xfId="834" xr:uid="{FD11C508-78EC-4E5C-95F1-017041662154}"/>
    <cellStyle name="_Currency_12 Blended and actual _Telmex_buying_Embratel_Consolidação" xfId="835" xr:uid="{97B9CB00-D8A7-4CFF-AB89-5544FCB58CB2}"/>
    <cellStyle name="_Currency_12 Blended and actual _Telmex_buying_Embratel_Consolidação IMOB" xfId="836" xr:uid="{7789339B-4C4E-4A55-8A45-3774FEFC3880}"/>
    <cellStyle name="_Currency_12 Blended and actual _Telmex_buying_Embratel_Estudo de Viabilidade -IMOB Henri" xfId="837" xr:uid="{BEEB0ACC-32CC-46A3-95A6-3F4BD65D145A}"/>
    <cellStyle name="_Currency_12 Blended and actual _Telmex_buying_Embratel_FP 100" xfId="838" xr:uid="{1A5B7511-331D-4204-9373-6502750D70A9}"/>
    <cellStyle name="_Currency_12 Blended and actual _Telmex_buying_Embratel_Península" xfId="839" xr:uid="{5462FBCC-27A4-4295-9206-AFC3EDD2A7B3}"/>
    <cellStyle name="_Currency_12 Blended and actual _Telmex_buying_Embratel_Peninsula_0510" xfId="840" xr:uid="{2741F52D-BEBC-4D4E-8912-086699BA4E62}"/>
    <cellStyle name="_Currency_12 Blended and actual _Telmex_buying_Embratel_Resumo Juros e Variações" xfId="841" xr:uid="{750EF7A3-637F-4C94-90F8-FD62BDB9F863}"/>
    <cellStyle name="_Currency_avp" xfId="842" xr:uid="{F803D88C-5F84-436B-B4EC-8942B02C890C}"/>
    <cellStyle name="_Currency_AVP_ NewCo" xfId="843" xr:uid="{4EF26845-2565-4EC7-AA6C-26C173C4FE80}"/>
    <cellStyle name="_Currency_AVP_ NewCo_Consolidação" xfId="844" xr:uid="{77E1112F-6823-4BE4-BDEE-36961BC07CD7}"/>
    <cellStyle name="_Currency_AVP_ NewCo_Consolidação IMOB" xfId="845" xr:uid="{D668F722-B5BF-4F4F-BBBB-B95617692C9E}"/>
    <cellStyle name="_Currency_AVP_ NewCo_Estudo de Viabilidade -IMOB Henri" xfId="846" xr:uid="{EEC008A3-291E-4B8D-A65A-B6DE716BDEEA}"/>
    <cellStyle name="_Currency_AVP_ NewCo_FP 100" xfId="847" xr:uid="{E61A1BDC-F212-4620-81DB-74789C99188F}"/>
    <cellStyle name="_Currency_AVP_ NewCo_Península" xfId="848" xr:uid="{D17080FA-3D29-41F0-B07C-F1E410BA340A}"/>
    <cellStyle name="_Currency_AVP_ NewCo_Peninsula_0510" xfId="849" xr:uid="{5A3C4AF5-E921-4316-8AF4-584FFB3A5E09}"/>
    <cellStyle name="_Currency_AVP_ NewCo_Resumo Juros e Variações" xfId="850" xr:uid="{61B772B3-59CC-4409-80B4-CCFC830DFE55}"/>
    <cellStyle name="_Currency_avp_Consolidação" xfId="851" xr:uid="{26AE5F5A-012A-4DCA-A7D2-5D81038D9491}"/>
    <cellStyle name="_Currency_avp_Consolidação IMOB" xfId="852" xr:uid="{5AE2AC9F-7B1B-417E-9534-48F9E4614D38}"/>
    <cellStyle name="_Currency_avp_Estudo de Viabilidade -IMOB Henri" xfId="853" xr:uid="{B2C2F461-1AEB-4E75-9197-EA597F4DE712}"/>
    <cellStyle name="_Currency_avp_FP 100" xfId="854" xr:uid="{4CE538D2-5FA1-42C6-98C2-892A1F2F61BB}"/>
    <cellStyle name="_Currency_avp_Península" xfId="855" xr:uid="{2E6E9693-31B7-4381-9FB9-BF0FA0837390}"/>
    <cellStyle name="_Currency_avp_Peninsula_0510" xfId="856" xr:uid="{584F3798-EA4E-40B5-A938-52D9E56317AD}"/>
    <cellStyle name="_Currency_avp_Resumo Juros e Variações" xfId="857" xr:uid="{0988898F-E32D-4803-BD72-9DE92E799495}"/>
    <cellStyle name="_Currency_Brazil bond data" xfId="858" xr:uid="{23453857-E3A9-4A7A-996F-F75AE18416AF}"/>
    <cellStyle name="_Currency_Brazil bond data_Consolidação" xfId="859" xr:uid="{8061A66B-0AA3-4457-BFE8-DDA56D347A6D}"/>
    <cellStyle name="_Currency_Brazil bond data_Consolidação IMOB" xfId="860" xr:uid="{C55291FE-C106-4BB2-ACA6-50C8EEC76886}"/>
    <cellStyle name="_Currency_Brazil bond data_Estudo de Viabilidade -IMOB Henri" xfId="861" xr:uid="{1F6DCE6D-4B8D-441F-9370-81C6F985040E}"/>
    <cellStyle name="_Currency_Brazil bond data_FP 100" xfId="862" xr:uid="{465BEF33-31A6-4F59-ABC2-41064BB1EDA1}"/>
    <cellStyle name="_Currency_Brazil bond data_Península" xfId="863" xr:uid="{59C3A801-7E29-4B9E-8C1A-44AE8EDFCA3C}"/>
    <cellStyle name="_Currency_Brazil bond data_Peninsula_0510" xfId="864" xr:uid="{0BA5AB5A-DC2B-4C25-A8FF-F8AEA560D7DE}"/>
    <cellStyle name="_Currency_Brazil bond data_Resumo Juros e Variações" xfId="865" xr:uid="{2988359C-9592-4B49-8573-32183E50181D}"/>
    <cellStyle name="_Currency_Consolidação" xfId="866" xr:uid="{EE39103C-F345-4581-A404-A6B4902F0A25}"/>
    <cellStyle name="_Currency_Consolidação IMOB" xfId="867" xr:uid="{9570DD73-0C73-49EF-8395-A3534E485EB8}"/>
    <cellStyle name="_Currency_dcf" xfId="868" xr:uid="{AEF28D8D-137E-4162-BE6B-9A45FF7A881B}"/>
    <cellStyle name="_Currency_dcf_01_WACC Colombia_Analysis" xfId="869" xr:uid="{A3923FA0-1104-49CA-A221-76468BA63AEB}"/>
    <cellStyle name="_Currency_dcf_01_WACC Colombia_Analysis_Consolidação" xfId="870" xr:uid="{CAC83F6B-C09F-414B-BD48-0E22D14C6854}"/>
    <cellStyle name="_Currency_dcf_01_WACC Colombia_Analysis_Consolidação IMOB" xfId="871" xr:uid="{A5BC6CFE-A7F9-4A49-A9C6-25E8DEA9090F}"/>
    <cellStyle name="_Currency_dcf_01_WACC Colombia_Analysis_Estudo de Viabilidade -IMOB Henri" xfId="872" xr:uid="{B92C37CF-D097-4F81-832A-5586D1F74CA1}"/>
    <cellStyle name="_Currency_dcf_01_WACC Colombia_Analysis_FP 100" xfId="873" xr:uid="{46FF0E23-1363-4B13-B57A-72609C9A74EF}"/>
    <cellStyle name="_Currency_dcf_01_WACC Colombia_Analysis_Península" xfId="874" xr:uid="{50B72709-38B4-4C53-A9FD-427332A7562B}"/>
    <cellStyle name="_Currency_dcf_01_WACC Colombia_Analysis_Peninsula_0510" xfId="875" xr:uid="{95B7B4F3-AF5C-4388-B53C-D3757AE9135F}"/>
    <cellStyle name="_Currency_dcf_01_WACC Colombia_Analysis_Resumo Juros e Variações" xfId="876" xr:uid="{9FC30150-FEB8-4525-81B8-9EB631DC8FC5}"/>
    <cellStyle name="_Currency_dcf_04 WACC Vivax" xfId="877" xr:uid="{DA9B8FCA-B583-44B3-B1C6-0E231BC341FF}"/>
    <cellStyle name="_Currency_dcf_04 WACC Vivax_Consolidação" xfId="878" xr:uid="{5EC8F58E-729B-4037-93EC-3874A4EFE117}"/>
    <cellStyle name="_Currency_dcf_04 WACC Vivax_Consolidação IMOB" xfId="879" xr:uid="{FE241688-1C64-41B7-AF98-E6967687B03C}"/>
    <cellStyle name="_Currency_dcf_04 WACC Vivax_Estudo de Viabilidade -IMOB Henri" xfId="880" xr:uid="{277F1BD8-BAAB-4D28-BB4A-66F6651F7778}"/>
    <cellStyle name="_Currency_dcf_04 WACC Vivax_FP 100" xfId="881" xr:uid="{45936F8F-4434-43A8-BF91-A8A0C7912ACF}"/>
    <cellStyle name="_Currency_dcf_04 WACC Vivax_Península" xfId="882" xr:uid="{11E85E28-A601-4301-B117-5E12B2A64B3E}"/>
    <cellStyle name="_Currency_dcf_04 WACC Vivax_Peninsula_0510" xfId="883" xr:uid="{D51A60D1-052D-44BA-86C2-C87408F80C4F}"/>
    <cellStyle name="_Currency_dcf_04 WACC Vivax_Resumo Juros e Variações" xfId="884" xr:uid="{E820488F-35CC-48D8-9E89-3BA96C347687}"/>
    <cellStyle name="_Currency_dcf_Consolidação" xfId="885" xr:uid="{4BBA7E23-FEE7-4CAA-A835-A7A90BC53F78}"/>
    <cellStyle name="_Currency_dcf_Consolidação IMOB" xfId="886" xr:uid="{FD9F0D8A-2CB1-4365-9E05-89F0FB5A051F}"/>
    <cellStyle name="_Currency_dcf_Dados por segmento julho 06" xfId="887" xr:uid="{FF90DE23-E610-483A-B089-B25AE5B9DC8F}"/>
    <cellStyle name="_Currency_dcf_Estudo de Viabilidade - EXP BHS" xfId="888" xr:uid="{C5797CFE-3F09-4EB4-A6BA-A4BB2195F7F9}"/>
    <cellStyle name="_Currency_dcf_Estudo de Viabilidade - EXP BHS_Consolidação" xfId="889" xr:uid="{98CCC0CE-18C7-49E8-8718-7734FDE05DA7}"/>
    <cellStyle name="_Currency_dcf_FP 100" xfId="890" xr:uid="{A91D252A-9AEF-495D-B72A-84649A3189B7}"/>
    <cellStyle name="_Currency_dcf_Resumo Juros e Variações" xfId="891" xr:uid="{B579B69E-693F-4DC6-ADD0-28C32F2C6E96}"/>
    <cellStyle name="_Currency_dcf_Sovereign Bonds 060705" xfId="892" xr:uid="{01EC1F90-543B-4B95-A872-32C51438F9AE}"/>
    <cellStyle name="_Currency_dcf_Sovereign Bonds 060705 (version 1)" xfId="893" xr:uid="{9DB2DBB4-950C-49A5-B0E2-EBE7ADA4ED31}"/>
    <cellStyle name="_Currency_dcf_Sovereign Bonds 060705 (version 1)_01 NET DCF Model" xfId="894" xr:uid="{BEDD9730-B9C0-4EFA-A6C3-864CC5E89489}"/>
    <cellStyle name="_Currency_dcf_Sovereign Bonds 060705 (version 1)_01 NET DCF Model_Consolidação" xfId="895" xr:uid="{2D30AB7B-80AC-44BE-8258-41EA1BDA4039}"/>
    <cellStyle name="_Currency_dcf_Sovereign Bonds 060705 (version 1)_01 NET DCF Model_Consolidação IMOB" xfId="896" xr:uid="{143A7216-1D61-4138-BD5A-B721D3E78966}"/>
    <cellStyle name="_Currency_dcf_Sovereign Bonds 060705 (version 1)_01 NET DCF Model_Estudo de Viabilidade -IMOB Henri" xfId="897" xr:uid="{56DBCA37-CCB8-433E-912C-4F9421F80160}"/>
    <cellStyle name="_Currency_dcf_Sovereign Bonds 060705 (version 1)_01 NET DCF Model_FP 100" xfId="898" xr:uid="{2EE71EAB-488E-4428-ABE0-A867FDD17A70}"/>
    <cellStyle name="_Currency_dcf_Sovereign Bonds 060705 (version 1)_01 NET DCF Model_Península" xfId="899" xr:uid="{9A20A287-3A23-43AE-92FE-3A738FB86E4C}"/>
    <cellStyle name="_Currency_dcf_Sovereign Bonds 060705 (version 1)_01 NET DCF Model_Peninsula_0510" xfId="900" xr:uid="{872D29AB-ED58-4D6C-824D-E01A59E029A0}"/>
    <cellStyle name="_Currency_dcf_Sovereign Bonds 060705 (version 1)_01 NET DCF Model_Resumo Juros e Variações" xfId="901" xr:uid="{4CA7DAE1-425C-4302-AED3-8B7B5CC36754}"/>
    <cellStyle name="_Currency_dcf_Sovereign Bonds 060705 (version 1)_03 Embratel DCF Model_Loscos" xfId="902" xr:uid="{9282E96E-EA7F-409F-B806-4B9D245E9042}"/>
    <cellStyle name="_Currency_dcf_Sovereign Bonds 060705 (version 1)_05 NET DCF Model" xfId="903" xr:uid="{FEEF9A3C-D294-494E-B4AD-79C0A35E76B2}"/>
    <cellStyle name="_Currency_dcf_Sovereign Bonds 060705 (version 1)_05 NET DCF Model_Consolidação" xfId="904" xr:uid="{02EDFB99-C0AF-4F97-9B2D-A36CD9E35E05}"/>
    <cellStyle name="_Currency_dcf_Sovereign Bonds 060705 (version 1)_05 NET DCF Model_Consolidação IMOB" xfId="905" xr:uid="{C4CD0EBC-A960-440E-B29C-27F39FEB5E58}"/>
    <cellStyle name="_Currency_dcf_Sovereign Bonds 060705 (version 1)_05 NET DCF Model_Estudo de Viabilidade -IMOB Henri" xfId="906" xr:uid="{6E622E6B-CBC6-44DA-BA85-C31FC41FBB65}"/>
    <cellStyle name="_Currency_dcf_Sovereign Bonds 060705 (version 1)_05 NET DCF Model_FP 100" xfId="907" xr:uid="{736C1067-05EC-46D6-9582-D2111C0FC658}"/>
    <cellStyle name="_Currency_dcf_Sovereign Bonds 060705 (version 1)_05 NET DCF Model_Península" xfId="908" xr:uid="{A1604C3D-A526-4B19-8719-657EC1E9F6B7}"/>
    <cellStyle name="_Currency_dcf_Sovereign Bonds 060705 (version 1)_05 NET DCF Model_Peninsula_0510" xfId="909" xr:uid="{20D1062E-AE2B-42A3-A9A1-9DE114B707E1}"/>
    <cellStyle name="_Currency_dcf_Sovereign Bonds 060705 (version 1)_05 NET DCF Model_Resumo Juros e Variações" xfId="910" xr:uid="{8F56C375-8F39-4EB5-8E99-FECD704EDA92}"/>
    <cellStyle name="_Currency_dcf_Sovereign Bonds 060705 (version 1)_05 TMX Brazil DCF Model" xfId="911" xr:uid="{8293E521-DF02-4C33-9E27-45435FC6FB37}"/>
    <cellStyle name="_Currency_dcf_Sovereign Bonds 060705 (version 1)_05 TMX Brazil DCF Model_Consolidação" xfId="912" xr:uid="{E68D8AF1-1CB6-428F-B55E-D9887EB855BA}"/>
    <cellStyle name="_Currency_dcf_Sovereign Bonds 060705 (version 1)_05 TMX Brazil DCF Model_Consolidação IMOB" xfId="913" xr:uid="{C5FBE740-ACA7-4C21-B237-B42FDE15275D}"/>
    <cellStyle name="_Currency_dcf_Sovereign Bonds 060705 (version 1)_05 TMX Brazil DCF Model_Estudo de Viabilidade -IMOB Henri" xfId="914" xr:uid="{8E2B9ED7-3006-4BE3-AF9D-6E167BD9C100}"/>
    <cellStyle name="_Currency_dcf_Sovereign Bonds 060705 (version 1)_05 TMX Brazil DCF Model_FP 100" xfId="915" xr:uid="{2F051300-8419-4B12-8ECC-A2D194574585}"/>
    <cellStyle name="_Currency_dcf_Sovereign Bonds 060705 (version 1)_05 TMX Brazil DCF Model_Península" xfId="916" xr:uid="{F5D66822-EAF1-432C-8907-924F252236C7}"/>
    <cellStyle name="_Currency_dcf_Sovereign Bonds 060705 (version 1)_05 TMX Brazil DCF Model_Peninsula_0510" xfId="917" xr:uid="{AB3E0481-3DB7-431A-ACA3-04BBECC4DD67}"/>
    <cellStyle name="_Currency_dcf_Sovereign Bonds 060705 (version 1)_05 TMX Brazil DCF Model_Resumo Juros e Variações" xfId="918" xr:uid="{51EE9687-A357-4E61-A46E-D32B9C7292D5}"/>
    <cellStyle name="_Currency_dcf_Sovereign Bonds 060705_01 NET DCF Model" xfId="919" xr:uid="{558A4F30-755C-406E-9B46-CCF8E27A51C0}"/>
    <cellStyle name="_Currency_dcf_Sovereign Bonds 060705_01 NET DCF Model_Consolidação" xfId="920" xr:uid="{ECD68B4A-2FEE-4F7D-8D8C-88E52850FF4A}"/>
    <cellStyle name="_Currency_dcf_Sovereign Bonds 060705_01 NET DCF Model_Consolidação IMOB" xfId="921" xr:uid="{9F1110EF-9637-426C-9DA3-0ED34BBFC729}"/>
    <cellStyle name="_Currency_dcf_Sovereign Bonds 060705_01 NET DCF Model_Estudo de Viabilidade -IMOB Henri" xfId="922" xr:uid="{27986974-4153-445C-A90E-F0F844954423}"/>
    <cellStyle name="_Currency_dcf_Sovereign Bonds 060705_01 NET DCF Model_FP 100" xfId="923" xr:uid="{A71E134D-5B1B-49AC-814A-B7FBBBEE132A}"/>
    <cellStyle name="_Currency_dcf_Sovereign Bonds 060705_01 NET DCF Model_Península" xfId="924" xr:uid="{5D2408C0-1EEF-48F9-B293-8944CB194910}"/>
    <cellStyle name="_Currency_dcf_Sovereign Bonds 060705_01 NET DCF Model_Peninsula_0510" xfId="925" xr:uid="{76013D3C-441F-4772-8A2D-3B7B5358A008}"/>
    <cellStyle name="_Currency_dcf_Sovereign Bonds 060705_01 NET DCF Model_Resumo Juros e Variações" xfId="926" xr:uid="{B62669C4-334B-4B2A-808A-8246F936C0C3}"/>
    <cellStyle name="_Currency_dcf_Sovereign Bonds 060705_03 Embratel DCF Model_Loscos" xfId="927" xr:uid="{C94A95AF-795A-4650-AEF8-C48738C5FAF0}"/>
    <cellStyle name="_Currency_dcf_Sovereign Bonds 060705_05 NET DCF Model" xfId="928" xr:uid="{7CB41101-531C-403B-9B60-CA05716EABC5}"/>
    <cellStyle name="_Currency_dcf_Sovereign Bonds 060705_05 NET DCF Model_Consolidação" xfId="929" xr:uid="{6E0EC917-E0E0-407A-8CE1-931FDEC8E6B1}"/>
    <cellStyle name="_Currency_dcf_Sovereign Bonds 060705_05 NET DCF Model_Consolidação IMOB" xfId="930" xr:uid="{ACBF0B32-F41E-4393-BDA5-8057ADD9C650}"/>
    <cellStyle name="_Currency_dcf_Sovereign Bonds 060705_05 NET DCF Model_Estudo de Viabilidade -IMOB Henri" xfId="931" xr:uid="{21B6D4B4-EDCE-44F7-8973-C675D9A994F2}"/>
    <cellStyle name="_Currency_dcf_Sovereign Bonds 060705_05 NET DCF Model_FP 100" xfId="932" xr:uid="{4171C790-D697-42E0-8B39-0C5D2F39D079}"/>
    <cellStyle name="_Currency_dcf_Sovereign Bonds 060705_05 NET DCF Model_Península" xfId="933" xr:uid="{298FB4D5-839E-4790-B9ED-C6D84D001134}"/>
    <cellStyle name="_Currency_dcf_Sovereign Bonds 060705_05 NET DCF Model_Peninsula_0510" xfId="934" xr:uid="{1CC7C14A-3EAD-465B-860A-F1EA5F4D1369}"/>
    <cellStyle name="_Currency_dcf_Sovereign Bonds 060705_05 NET DCF Model_Resumo Juros e Variações" xfId="935" xr:uid="{D34D0C6C-1045-4B9B-A083-A4E56CD050FA}"/>
    <cellStyle name="_Currency_dcf_Sovereign Bonds 060705_05 TMX Brazil DCF Model" xfId="936" xr:uid="{EAF78520-91BB-4C8A-B981-C8F9B927DB06}"/>
    <cellStyle name="_Currency_dcf_Sovereign Bonds 060705_05 TMX Brazil DCF Model_Consolidação" xfId="937" xr:uid="{2E507DF9-2C07-4DE9-990D-E793D4DB7A85}"/>
    <cellStyle name="_Currency_dcf_Sovereign Bonds 060705_05 TMX Brazil DCF Model_Consolidação IMOB" xfId="938" xr:uid="{97111849-C213-44D5-86D4-93CD67B0C6F0}"/>
    <cellStyle name="_Currency_dcf_Sovereign Bonds 060705_05 TMX Brazil DCF Model_Estudo de Viabilidade -IMOB Henri" xfId="939" xr:uid="{D340F497-FCE8-4F64-99D4-7A030756C315}"/>
    <cellStyle name="_Currency_dcf_Sovereign Bonds 060705_05 TMX Brazil DCF Model_FP 100" xfId="940" xr:uid="{8D93624F-9265-46CF-9E74-D045EBBA3200}"/>
    <cellStyle name="_Currency_dcf_Sovereign Bonds 060705_05 TMX Brazil DCF Model_Península" xfId="941" xr:uid="{28EE1909-A691-45B0-90C4-DC49BA5496A3}"/>
    <cellStyle name="_Currency_dcf_Sovereign Bonds 060705_05 TMX Brazil DCF Model_Peninsula_0510" xfId="942" xr:uid="{DCB931BC-DA3B-4CAF-82F2-B2789772952E}"/>
    <cellStyle name="_Currency_dcf_Sovereign Bonds 060705_05 TMX Brazil DCF Model_Resumo Juros e Variações" xfId="943" xr:uid="{B9AF1618-34E8-4D83-8553-C9C3DE1A040F}"/>
    <cellStyle name="_Currency_EMT Management Assumptions_v2" xfId="944" xr:uid="{1475F6C1-6FC7-486C-BCFB-E8BAB2F01E1B}"/>
    <cellStyle name="_Currency_EMT Management Assumptions_v2_Consolidação" xfId="945" xr:uid="{AD17FB00-5560-4351-B49B-FB352B1A84D3}"/>
    <cellStyle name="_Currency_EMT Management Assumptions_v2_Consolidação IMOB" xfId="946" xr:uid="{A1EA7419-F296-4ED1-92EA-9C6996FD5D98}"/>
    <cellStyle name="_Currency_EMT Management Assumptions_v2_Estudo de Viabilidade -IMOB Henri" xfId="947" xr:uid="{4096764E-07A5-4E1D-A09C-9510318B5F6E}"/>
    <cellStyle name="_Currency_EMT Management Assumptions_v2_FP 100" xfId="948" xr:uid="{739D336F-3DD8-414F-A8EC-7C64FA062036}"/>
    <cellStyle name="_Currency_EMT Management Assumptions_v2_Península" xfId="949" xr:uid="{DA34253A-0A4A-4D75-B743-012F252DFC27}"/>
    <cellStyle name="_Currency_EMT Management Assumptions_v2_Peninsula_0510" xfId="950" xr:uid="{ADACA43F-E1E1-4D1D-A6FD-52C4D8FB6691}"/>
    <cellStyle name="_Currency_EMT Management Assumptions_v2_Resumo Juros e Variações" xfId="951" xr:uid="{65C1929B-3695-4EF7-B46B-81C36256BE67}"/>
    <cellStyle name="_Currency_Estudo de Viabilidade -IMOB Henri" xfId="952" xr:uid="{44A6BC8B-56E6-4721-A3CD-2E052FC32C41}"/>
    <cellStyle name="_Currency_FP 100" xfId="953" xr:uid="{CBD914F4-ED75-4557-9E3E-98A0F3B62977}"/>
    <cellStyle name="_Currency_LA WACC Discount_1" xfId="954" xr:uid="{A2DB8E75-6072-4726-B5F3-C91DF896DB06}"/>
    <cellStyle name="_Currency_LA WACC Discount_1_Consolidação" xfId="955" xr:uid="{6E5B05D7-86C5-450D-A6BC-F9D4B186D4A5}"/>
    <cellStyle name="_Currency_LA WACC Discount_1_Consolidação IMOB" xfId="956" xr:uid="{7537C6B9-96E1-4468-A9B4-8542AE155A93}"/>
    <cellStyle name="_Currency_LA WACC Discount_1_Dados por segmento julho 06" xfId="957" xr:uid="{C5D264DD-1BF4-443D-8A3E-176654595485}"/>
    <cellStyle name="_Currency_LA WACC Discount_1_Estudo de Viabilidade - EXP BHS" xfId="958" xr:uid="{E5D3B624-888F-475C-8E3C-02D3822865B4}"/>
    <cellStyle name="_Currency_LA WACC Discount_1_Estudo de Viabilidade - EXP BHS_Consolidação" xfId="959" xr:uid="{AFB2CDF0-4851-44FF-9FF2-C1F16B8155B5}"/>
    <cellStyle name="_Currency_LA WACC Discount_1_FP 100" xfId="960" xr:uid="{44CA2ACE-0205-4761-83C7-BA3CF5CC9D1B}"/>
    <cellStyle name="_Currency_LA WACC Discount_1_Resumo Juros e Variações" xfId="961" xr:uid="{8CE18E2D-B14A-43C6-899E-5B4979F5F632}"/>
    <cellStyle name="_Currency_LA WACC Discount_1_Sovereign Bonds 060705" xfId="962" xr:uid="{753CE532-8E5F-48E3-A4BC-D2E7230FA010}"/>
    <cellStyle name="_Currency_LA WACC Discount_1_Sovereign Bonds 060705 (version 1)" xfId="963" xr:uid="{16610B4F-F708-4FAE-B8D7-8399D3F6AC8E}"/>
    <cellStyle name="_Currency_LA WACC Discount_1_Sovereign Bonds 060705 (version 1)_01 NET DCF Model" xfId="964" xr:uid="{21D2BFFD-8BFA-4224-9814-D2897AA4006D}"/>
    <cellStyle name="_Currency_LA WACC Discount_1_Sovereign Bonds 060705 (version 1)_01 NET DCF Model_Consolidação" xfId="965" xr:uid="{EEFA8262-CF90-4732-8F00-96C8C5BA0AB0}"/>
    <cellStyle name="_Currency_LA WACC Discount_1_Sovereign Bonds 060705 (version 1)_01 NET DCF Model_Consolidação IMOB" xfId="966" xr:uid="{1933F81E-13B1-46D6-BED0-D8EFFA9B9369}"/>
    <cellStyle name="_Currency_LA WACC Discount_1_Sovereign Bonds 060705 (version 1)_01 NET DCF Model_Estudo de Viabilidade -IMOB Henri" xfId="967" xr:uid="{4967AA37-FD4F-4612-8985-DB7051752EC2}"/>
    <cellStyle name="_Currency_LA WACC Discount_1_Sovereign Bonds 060705 (version 1)_01 NET DCF Model_FP 100" xfId="968" xr:uid="{CE12F32C-D34C-4A05-9231-7165007EF7E3}"/>
    <cellStyle name="_Currency_LA WACC Discount_1_Sovereign Bonds 060705 (version 1)_01 NET DCF Model_Península" xfId="969" xr:uid="{A873B1A0-FAEA-4933-AEAF-6E149DEB891A}"/>
    <cellStyle name="_Currency_LA WACC Discount_1_Sovereign Bonds 060705 (version 1)_01 NET DCF Model_Peninsula_0510" xfId="970" xr:uid="{67002974-B7E4-4621-B0F7-70CC6EF48B6B}"/>
    <cellStyle name="_Currency_LA WACC Discount_1_Sovereign Bonds 060705 (version 1)_01 NET DCF Model_Resumo Juros e Variações" xfId="971" xr:uid="{43850DC9-2EF5-4032-9DC0-2E24554D93F9}"/>
    <cellStyle name="_Currency_LA WACC Discount_1_Sovereign Bonds 060705 (version 1)_03 Embratel DCF Model_Loscos" xfId="972" xr:uid="{B98D4CB9-E668-43D5-A7A7-5FDBE21D3E8C}"/>
    <cellStyle name="_Currency_LA WACC Discount_1_Sovereign Bonds 060705 (version 1)_05 NET DCF Model" xfId="973" xr:uid="{B8E59298-A015-4970-86C1-21D010B32466}"/>
    <cellStyle name="_Currency_LA WACC Discount_1_Sovereign Bonds 060705 (version 1)_05 NET DCF Model_Consolidação" xfId="974" xr:uid="{21A2B837-45B0-4D35-9FB8-3A647741EBE6}"/>
    <cellStyle name="_Currency_LA WACC Discount_1_Sovereign Bonds 060705 (version 1)_05 NET DCF Model_Consolidação IMOB" xfId="975" xr:uid="{A490E395-9A76-4770-83F9-EB3CB69E0449}"/>
    <cellStyle name="_Currency_LA WACC Discount_1_Sovereign Bonds 060705 (version 1)_05 NET DCF Model_Estudo de Viabilidade -IMOB Henri" xfId="976" xr:uid="{3F99EFC3-D390-4B9B-8D24-5F2EE5E05697}"/>
    <cellStyle name="_Currency_LA WACC Discount_1_Sovereign Bonds 060705 (version 1)_05 NET DCF Model_FP 100" xfId="977" xr:uid="{CD8C04DC-BE01-41E7-831A-794581A084F3}"/>
    <cellStyle name="_Currency_LA WACC Discount_1_Sovereign Bonds 060705 (version 1)_05 NET DCF Model_Península" xfId="978" xr:uid="{7189447E-D720-4F7C-8327-4E6C10497498}"/>
    <cellStyle name="_Currency_LA WACC Discount_1_Sovereign Bonds 060705 (version 1)_05 NET DCF Model_Peninsula_0510" xfId="979" xr:uid="{5EE8F027-4305-4C2A-8307-CCFAD1A011E5}"/>
    <cellStyle name="_Currency_LA WACC Discount_1_Sovereign Bonds 060705 (version 1)_05 NET DCF Model_Resumo Juros e Variações" xfId="980" xr:uid="{EBAA5ACE-C4D4-4D84-B31D-EC40A5449862}"/>
    <cellStyle name="_Currency_LA WACC Discount_1_Sovereign Bonds 060705 (version 1)_05 TMX Brazil DCF Model" xfId="981" xr:uid="{820BD0FB-961E-49A6-B6A0-BF537C67EF21}"/>
    <cellStyle name="_Currency_LA WACC Discount_1_Sovereign Bonds 060705 (version 1)_05 TMX Brazil DCF Model_Consolidação" xfId="982" xr:uid="{F9E29A43-6FF7-4A9E-A1CD-E46914E93456}"/>
    <cellStyle name="_Currency_LA WACC Discount_1_Sovereign Bonds 060705 (version 1)_05 TMX Brazil DCF Model_Consolidação IMOB" xfId="983" xr:uid="{F26755A7-1FB8-41D8-BEE4-A6BA85250133}"/>
    <cellStyle name="_Currency_LA WACC Discount_1_Sovereign Bonds 060705 (version 1)_05 TMX Brazil DCF Model_Estudo de Viabilidade -IMOB Henri" xfId="984" xr:uid="{003F1089-B418-41BE-9501-1FFFF5B1AECF}"/>
    <cellStyle name="_Currency_LA WACC Discount_1_Sovereign Bonds 060705 (version 1)_05 TMX Brazil DCF Model_FP 100" xfId="985" xr:uid="{3C2601B4-C664-481F-9EEE-33EDD5EAC674}"/>
    <cellStyle name="_Currency_LA WACC Discount_1_Sovereign Bonds 060705 (version 1)_05 TMX Brazil DCF Model_Península" xfId="986" xr:uid="{3EFA8C27-E628-4C28-BFDF-E29164FABBC1}"/>
    <cellStyle name="_Currency_LA WACC Discount_1_Sovereign Bonds 060705 (version 1)_05 TMX Brazil DCF Model_Peninsula_0510" xfId="987" xr:uid="{05FE62C5-FC74-483B-AD6C-ED574D42EB13}"/>
    <cellStyle name="_Currency_LA WACC Discount_1_Sovereign Bonds 060705 (version 1)_05 TMX Brazil DCF Model_Resumo Juros e Variações" xfId="988" xr:uid="{7C2138C4-9E0D-49DB-BD5F-B1A7EB0401DB}"/>
    <cellStyle name="_Currency_LA WACC Discount_1_Sovereign Bonds 060705_01 NET DCF Model" xfId="989" xr:uid="{F442E92B-8259-4138-9484-E65796DFDAEE}"/>
    <cellStyle name="_Currency_LA WACC Discount_1_Sovereign Bonds 060705_01 NET DCF Model_Consolidação" xfId="990" xr:uid="{412C180F-DE28-4B2B-A1E4-76D99710B192}"/>
    <cellStyle name="_Currency_LA WACC Discount_1_Sovereign Bonds 060705_01 NET DCF Model_Consolidação IMOB" xfId="991" xr:uid="{424AC708-E472-4F6B-8E15-283D0A1E8987}"/>
    <cellStyle name="_Currency_LA WACC Discount_1_Sovereign Bonds 060705_01 NET DCF Model_Estudo de Viabilidade -IMOB Henri" xfId="992" xr:uid="{B1A82E9E-27C3-4A3F-AAF5-B079D64C63A9}"/>
    <cellStyle name="_Currency_LA WACC Discount_1_Sovereign Bonds 060705_01 NET DCF Model_FP 100" xfId="993" xr:uid="{7DC306FE-E7EC-4BAC-87F4-7C5704596B2D}"/>
    <cellStyle name="_Currency_LA WACC Discount_1_Sovereign Bonds 060705_01 NET DCF Model_Península" xfId="994" xr:uid="{33212B7E-0682-4D0E-90E7-FA1276E90DCF}"/>
    <cellStyle name="_Currency_LA WACC Discount_1_Sovereign Bonds 060705_01 NET DCF Model_Peninsula_0510" xfId="995" xr:uid="{127F1CB7-67A3-4088-9252-2AF06A26B382}"/>
    <cellStyle name="_Currency_LA WACC Discount_1_Sovereign Bonds 060705_01 NET DCF Model_Resumo Juros e Variações" xfId="996" xr:uid="{B2FA00C5-8C86-4A4A-8C03-93B1A60E52C6}"/>
    <cellStyle name="_Currency_LA WACC Discount_1_Sovereign Bonds 060705_03 Embratel DCF Model_Loscos" xfId="997" xr:uid="{E9FEB885-B972-4FA0-B50B-43312BF1DECA}"/>
    <cellStyle name="_Currency_LA WACC Discount_1_Sovereign Bonds 060705_05 NET DCF Model" xfId="998" xr:uid="{B161CC3C-FBB2-469B-9BE7-56355006C561}"/>
    <cellStyle name="_Currency_LA WACC Discount_1_Sovereign Bonds 060705_05 NET DCF Model_Consolidação" xfId="999" xr:uid="{B8B25407-2731-4A9B-904D-8F0CA5DDB35E}"/>
    <cellStyle name="_Currency_LA WACC Discount_1_Sovereign Bonds 060705_05 NET DCF Model_Consolidação IMOB" xfId="1000" xr:uid="{FCA1FB21-6797-47A3-8EA9-505A5A5E7684}"/>
    <cellStyle name="_Currency_LA WACC Discount_1_Sovereign Bonds 060705_05 NET DCF Model_Estudo de Viabilidade -IMOB Henri" xfId="1001" xr:uid="{4C49EE0F-8436-495A-B92C-6BBC7E23FB73}"/>
    <cellStyle name="_Currency_LA WACC Discount_1_Sovereign Bonds 060705_05 NET DCF Model_FP 100" xfId="1002" xr:uid="{B5BB30CF-0A2B-4DE1-AE60-6D43CC7744E1}"/>
    <cellStyle name="_Currency_LA WACC Discount_1_Sovereign Bonds 060705_05 NET DCF Model_Península" xfId="1003" xr:uid="{87F4749D-1386-4C8B-95F6-155F82B5BEF3}"/>
    <cellStyle name="_Currency_LA WACC Discount_1_Sovereign Bonds 060705_05 NET DCF Model_Peninsula_0510" xfId="1004" xr:uid="{CA93E864-E816-4873-ACB4-163AF7B517C5}"/>
    <cellStyle name="_Currency_LA WACC Discount_1_Sovereign Bonds 060705_05 NET DCF Model_Resumo Juros e Variações" xfId="1005" xr:uid="{9FA15E6C-13A6-433F-A489-0D43A04854E5}"/>
    <cellStyle name="_Currency_LA WACC Discount_1_Sovereign Bonds 060705_05 TMX Brazil DCF Model" xfId="1006" xr:uid="{736779D0-897A-4840-84AF-79157F7F50D6}"/>
    <cellStyle name="_Currency_LA WACC Discount_1_Sovereign Bonds 060705_05 TMX Brazil DCF Model_Consolidação" xfId="1007" xr:uid="{285AF55C-00F2-401E-9FCC-AE06E48F45FB}"/>
    <cellStyle name="_Currency_LA WACC Discount_1_Sovereign Bonds 060705_05 TMX Brazil DCF Model_Consolidação IMOB" xfId="1008" xr:uid="{89A8FFB7-BB63-4E0E-B789-44DBC7E76DCB}"/>
    <cellStyle name="_Currency_LA WACC Discount_1_Sovereign Bonds 060705_05 TMX Brazil DCF Model_Estudo de Viabilidade -IMOB Henri" xfId="1009" xr:uid="{030600EC-7CCE-4069-B793-715E80085602}"/>
    <cellStyle name="_Currency_LA WACC Discount_1_Sovereign Bonds 060705_05 TMX Brazil DCF Model_FP 100" xfId="1010" xr:uid="{C3F2AEDF-E4C1-4070-99C4-5F3502D5E944}"/>
    <cellStyle name="_Currency_LA WACC Discount_1_Sovereign Bonds 060705_05 TMX Brazil DCF Model_Península" xfId="1011" xr:uid="{729D0957-33D4-4375-BB0C-0FB15F23780D}"/>
    <cellStyle name="_Currency_LA WACC Discount_1_Sovereign Bonds 060705_05 TMX Brazil DCF Model_Peninsula_0510" xfId="1012" xr:uid="{6AC3EA58-A300-4C7C-8F6F-41B908D292F0}"/>
    <cellStyle name="_Currency_LA WACC Discount_1_Sovereign Bonds 060705_05 TMX Brazil DCF Model_Resumo Juros e Variações" xfId="1013" xr:uid="{4D2ECAFC-5828-45E3-BEC7-7C8FA2EDB305}"/>
    <cellStyle name="_Currency_Net Management Projections_2" xfId="1014" xr:uid="{B5AF54DE-0411-4BF5-8F4B-7055550310C9}"/>
    <cellStyle name="_Currency_Net Management Projections_2_Consolidação" xfId="1015" xr:uid="{C52B6CBC-1F8A-4E9A-BD39-455F43A1D788}"/>
    <cellStyle name="_Currency_Net Management Projections_2_Consolidação IMOB" xfId="1016" xr:uid="{10C6CBC1-E21B-447A-9764-718B4E1D0545}"/>
    <cellStyle name="_Currency_Net Management Projections_2_Estudo de Viabilidade -IMOB Henri" xfId="1017" xr:uid="{B099B221-B82D-4EC6-9D8E-FF4EFF5CF45A}"/>
    <cellStyle name="_Currency_Net Management Projections_2_FP 100" xfId="1018" xr:uid="{599AC786-C716-4221-9BBA-50240F871BFA}"/>
    <cellStyle name="_Currency_Net Management Projections_2_Península" xfId="1019" xr:uid="{5D3442D9-147A-4486-847A-F5A81F7213E7}"/>
    <cellStyle name="_Currency_Net Management Projections_2_Peninsula_0510" xfId="1020" xr:uid="{2C204175-C661-4966-A570-9CE028D3F732}"/>
    <cellStyle name="_Currency_Net Management Projections_2_Resumo Juros e Variações" xfId="1021" xr:uid="{CDE5F036-E5C1-4972-8250-D9ACAD61CE65}"/>
    <cellStyle name="_Currency_Oil &amp; Gas betas" xfId="1022" xr:uid="{D81BD90B-0FF0-4BB4-A024-F4CAF366CCB3}"/>
    <cellStyle name="_Currency_Oil &amp; Gas betas_Consolidação" xfId="1023" xr:uid="{A6B30B2A-4B5E-47B3-9EB1-067957FBEAFA}"/>
    <cellStyle name="_Currency_Oil &amp; Gas betas_Consolidação IMOB" xfId="1024" xr:uid="{5652F3B1-4A18-4EBE-827B-A25E4AB733B9}"/>
    <cellStyle name="_Currency_Oil &amp; Gas betas_Estudo de Viabilidade -IMOB Henri" xfId="1025" xr:uid="{121C44A3-A478-4739-BA6C-61E8C0FC5B37}"/>
    <cellStyle name="_Currency_Oil &amp; Gas betas_FP 100" xfId="1026" xr:uid="{B2A01AFE-A152-4403-9B55-EAE4545D1287}"/>
    <cellStyle name="_Currency_Oil &amp; Gas betas_Península" xfId="1027" xr:uid="{EC3F2251-C9FC-498E-813F-B39B0CD99CD8}"/>
    <cellStyle name="_Currency_Oil &amp; Gas betas_Peninsula_0510" xfId="1028" xr:uid="{9B454B50-73AD-4F86-B31D-7A52CB11B604}"/>
    <cellStyle name="_Currency_Oil &amp; Gas betas_Resumo Juros e Variações" xfId="1029" xr:uid="{C85B2149-94E6-44CA-9AF4-D5A106870D42}"/>
    <cellStyle name="_Currency_Pay TV Subscribers" xfId="1030" xr:uid="{6E15E8AD-9CA1-43E0-8E90-AF6A87DCE304}"/>
    <cellStyle name="_Currency_Pay TV Subscribers_Consolidação" xfId="1031" xr:uid="{505AEDB4-D811-40A8-B30A-9E01840F3881}"/>
    <cellStyle name="_Currency_Pay TV Subscribers_Consolidação IMOB" xfId="1032" xr:uid="{A6EB4596-C142-4076-80B9-6731393C4B2A}"/>
    <cellStyle name="_Currency_Pay TV Subscribers_Estudo de Viabilidade -IMOB Henri" xfId="1033" xr:uid="{CCBADFB8-495D-4401-800A-67B81322A144}"/>
    <cellStyle name="_Currency_Pay TV Subscribers_FP 100" xfId="1034" xr:uid="{7AD4BC55-69AD-48B0-86C4-5E1B24D23008}"/>
    <cellStyle name="_Currency_Pay TV Subscribers_Península" xfId="1035" xr:uid="{3E67CC08-3155-4134-8353-4B08B1596D34}"/>
    <cellStyle name="_Currency_Pay TV Subscribers_Peninsula_0510" xfId="1036" xr:uid="{B9558E22-55D1-43AB-AE80-BC186A1D7FA7}"/>
    <cellStyle name="_Currency_Pay TV Subscribers_Resumo Juros e Variações" xfId="1037" xr:uid="{F26D1E05-AD83-4DFB-933F-07592B61BDE9}"/>
    <cellStyle name="_Currency_Península" xfId="1038" xr:uid="{38083FED-4161-47FA-8330-C8F67A5C51AC}"/>
    <cellStyle name="_Currency_Peninsula_0510" xfId="1039" xr:uid="{BC7D9A01-C719-48BE-9E01-BE71311D6F44}"/>
    <cellStyle name="_Currency_Resumo Juros e Variações" xfId="1040" xr:uid="{948E07A0-B9E9-49AA-BC7B-05A384E1718E}"/>
    <cellStyle name="_Currency_Revenue Mix Chart" xfId="1041" xr:uid="{4B37E62A-A76D-4641-8B51-3EA4C5B51CB5}"/>
    <cellStyle name="_Currency_Revenue Mix Chart_Consolidação" xfId="1042" xr:uid="{B7BFB4E0-D208-4940-BCCC-625375093FB8}"/>
    <cellStyle name="_Currency_Revenue Mix Chart_Consolidação IMOB" xfId="1043" xr:uid="{27566659-1FF4-4404-AAFD-B5CADFCFB726}"/>
    <cellStyle name="_Currency_Revenue Mix Chart_Estudo de Viabilidade -IMOB Henri" xfId="1044" xr:uid="{85439E89-9513-4E81-948C-516E576CCC7F}"/>
    <cellStyle name="_Currency_Revenue Mix Chart_FP 100" xfId="1045" xr:uid="{7B8A5686-00FA-4F9D-911C-39EAF557818B}"/>
    <cellStyle name="_Currency_Revenue Mix Chart_Península" xfId="1046" xr:uid="{B8713A0E-9FCC-4531-898E-EF83C933A9BA}"/>
    <cellStyle name="_Currency_Revenue Mix Chart_Peninsula_0510" xfId="1047" xr:uid="{82914044-0E39-4BC8-8D54-CDB9F7F4FBF1}"/>
    <cellStyle name="_Currency_Revenue Mix Chart_Resumo Juros e Variações" xfId="1048" xr:uid="{A90CAE3F-4645-4686-96FD-FD1B83552E52}"/>
    <cellStyle name="_Currency_Sovereign Bonds 060705" xfId="1049" xr:uid="{75C2DC9A-E46A-453E-A7C3-DC3240B6B82C}"/>
    <cellStyle name="_Currency_Sovereign Bonds 060705 (version 1)" xfId="1050" xr:uid="{EABB7046-1EBF-4558-BA95-AE2E8FDC597F}"/>
    <cellStyle name="_Currency_Sovereign Bonds 060705 (version 1)_Consolidação" xfId="1051" xr:uid="{17863A6E-361F-40BB-A2BC-280B1374ACD0}"/>
    <cellStyle name="_Currency_Sovereign Bonds 060705 (version 1)_Consolidação IMOB" xfId="1052" xr:uid="{78FE4765-C9CE-4149-9C31-650BFCAA95B6}"/>
    <cellStyle name="_Currency_Sovereign Bonds 060705 (version 1)_Estudo de Viabilidade -IMOB Henri" xfId="1053" xr:uid="{9FFD6A38-200A-491C-8D91-A735B8857CB3}"/>
    <cellStyle name="_Currency_Sovereign Bonds 060705 (version 1)_FP 100" xfId="1054" xr:uid="{C0AA1B3F-F003-43B3-B83F-F619EBFDE569}"/>
    <cellStyle name="_Currency_Sovereign Bonds 060705 (version 1)_Península" xfId="1055" xr:uid="{2DA5BC45-B3AE-4B39-9457-CB4D218F5683}"/>
    <cellStyle name="_Currency_Sovereign Bonds 060705 (version 1)_Peninsula_0510" xfId="1056" xr:uid="{C511636C-B213-4ACA-AFE7-0B3D3D6095C5}"/>
    <cellStyle name="_Currency_Sovereign Bonds 060705 (version 1)_Resumo Juros e Variações" xfId="1057" xr:uid="{4F60F50E-D35A-4C72-B00A-B417B4DF11F0}"/>
    <cellStyle name="_Currency_Sovereign Bonds 060705_1" xfId="1058" xr:uid="{C46F8CE0-F803-42A0-B756-DABBFFB7E9B3}"/>
    <cellStyle name="_Currency_Sovereign Bonds 060705_1_Consolidação" xfId="1059" xr:uid="{B2837B69-E3D9-4046-A204-F0004B2F58B7}"/>
    <cellStyle name="_Currency_Sovereign Bonds 060705_1_Consolidação IMOB" xfId="1060" xr:uid="{696AFDDA-0F66-4122-AE0C-457C7B843A86}"/>
    <cellStyle name="_Currency_Sovereign Bonds 060705_1_Estudo de Viabilidade -IMOB Henri" xfId="1061" xr:uid="{6B21A8D8-DD3F-4683-871E-504EAAACBB58}"/>
    <cellStyle name="_Currency_Sovereign Bonds 060705_1_FP 100" xfId="1062" xr:uid="{1BE1C3EC-4A8B-474A-B692-2221BF2E4945}"/>
    <cellStyle name="_Currency_Sovereign Bonds 060705_1_Península" xfId="1063" xr:uid="{AAB42C48-E75E-4045-91A3-D5FA9D2E7A40}"/>
    <cellStyle name="_Currency_Sovereign Bonds 060705_1_Peninsula_0510" xfId="1064" xr:uid="{D562F152-0F95-4C7A-B12E-D2609538999B}"/>
    <cellStyle name="_Currency_Sovereign Bonds 060705_1_Resumo Juros e Variações" xfId="1065" xr:uid="{C4C3BB19-9CB3-4D46-BCE5-03D4CD5412C5}"/>
    <cellStyle name="_Currency_Sovereign Bonds 060705_Consolidação" xfId="1066" xr:uid="{E0731481-9EB6-4368-B27E-74FE70178964}"/>
    <cellStyle name="_Currency_Sovereign Bonds 060705_Dados por segmento julho 06" xfId="1067" xr:uid="{2A079FD6-AEF3-45CA-8528-562C40DBD263}"/>
    <cellStyle name="_Currency_Sovereign Bonds 060705_Estudo de Viabilidade - EXP BHS" xfId="1068" xr:uid="{A8D88459-6AAF-4597-9EEF-46CDDE5B0751}"/>
    <cellStyle name="_Currency_Sovereign Bonds 060705_FP 100" xfId="1069" xr:uid="{44AA96EF-3402-49D5-9A5D-5CFBC7A20018}"/>
    <cellStyle name="_Currency_Urca Final Model" xfId="1070" xr:uid="{B18B8F61-6D75-4DA0-A4E0-958F66252E94}"/>
    <cellStyle name="_Currency_Urca Final Model_01_WACC Colombia_Analysis" xfId="1071" xr:uid="{90186BA0-4801-407E-940F-D2F2D6DB2A40}"/>
    <cellStyle name="_Currency_Urca Final Model_01_WACC Colombia_Analysis_Consolidação" xfId="1072" xr:uid="{E3C528DA-696A-49EE-96AC-77F240BFA531}"/>
    <cellStyle name="_Currency_Urca Final Model_01_WACC Colombia_Analysis_Consolidação IMOB" xfId="1073" xr:uid="{A8EB1F63-DECB-48BF-9433-B97EA36DE706}"/>
    <cellStyle name="_Currency_Urca Final Model_01_WACC Colombia_Analysis_Estudo de Viabilidade -IMOB Henri" xfId="1074" xr:uid="{AEACA24B-E0FF-4E8B-BF7B-F7FE943CB8FC}"/>
    <cellStyle name="_Currency_Urca Final Model_01_WACC Colombia_Analysis_FP 100" xfId="1075" xr:uid="{0F503173-BE6D-49EC-8CA1-998595709682}"/>
    <cellStyle name="_Currency_Urca Final Model_01_WACC Colombia_Analysis_Península" xfId="1076" xr:uid="{BE515405-C361-4968-9748-E1962B76C297}"/>
    <cellStyle name="_Currency_Urca Final Model_01_WACC Colombia_Analysis_Peninsula_0510" xfId="1077" xr:uid="{B8974A85-E244-402A-BE4E-441ACA814ED6}"/>
    <cellStyle name="_Currency_Urca Final Model_01_WACC Colombia_Analysis_Resumo Juros e Variações" xfId="1078" xr:uid="{60544A45-9246-44EE-B63F-3804383FC016}"/>
    <cellStyle name="_Currency_Urca Final Model_04 WACC Vivax" xfId="1079" xr:uid="{5A598F9F-EE48-415D-A600-4F39F7D4FF4D}"/>
    <cellStyle name="_Currency_Urca Final Model_04 WACC Vivax_Consolidação" xfId="1080" xr:uid="{FC625E62-F788-47E1-9A36-28F20CC34E74}"/>
    <cellStyle name="_Currency_Urca Final Model_04 WACC Vivax_Consolidação IMOB" xfId="1081" xr:uid="{56E617FC-3259-4890-A9D6-C37C4F758D69}"/>
    <cellStyle name="_Currency_Urca Final Model_04 WACC Vivax_Estudo de Viabilidade -IMOB Henri" xfId="1082" xr:uid="{A2E34B04-3FD9-4191-B528-81BC9CD30231}"/>
    <cellStyle name="_Currency_Urca Final Model_04 WACC Vivax_FP 100" xfId="1083" xr:uid="{81DBA47D-095F-4C06-A6ED-736B3F0460AC}"/>
    <cellStyle name="_Currency_Urca Final Model_04 WACC Vivax_Península" xfId="1084" xr:uid="{8AA0E644-4F74-4864-AA31-42B4E69EEA70}"/>
    <cellStyle name="_Currency_Urca Final Model_04 WACC Vivax_Peninsula_0510" xfId="1085" xr:uid="{1983B7AC-762A-45F6-A02C-B560D680F249}"/>
    <cellStyle name="_Currency_Urca Final Model_04 WACC Vivax_Resumo Juros e Variações" xfId="1086" xr:uid="{E1143F09-38B4-42FA-B10F-B2B4EC758C45}"/>
    <cellStyle name="_Currency_Urca Final Model_Consolidação" xfId="1087" xr:uid="{38D1B15A-A71E-451D-A37F-5B8D4A74ECFB}"/>
    <cellStyle name="_Currency_Urca Final Model_Consolidação IMOB" xfId="1088" xr:uid="{7C1AF5DD-6C51-4C95-AA4F-D1D806205746}"/>
    <cellStyle name="_Currency_Urca Final Model_Dados por segmento julho 06" xfId="1089" xr:uid="{F5056356-8441-4925-AAB8-F3916B4296EC}"/>
    <cellStyle name="_Currency_Urca Final Model_Estudo de Viabilidade - EXP BHS" xfId="1090" xr:uid="{C4F90897-3BAD-48C9-BF87-D6521BC304A6}"/>
    <cellStyle name="_Currency_Urca Final Model_Estudo de Viabilidade - EXP BHS_Consolidação" xfId="1091" xr:uid="{4B6B1488-6AF7-4427-8186-749C465AA383}"/>
    <cellStyle name="_Currency_Urca Final Model_FP 100" xfId="1092" xr:uid="{201DCD9F-AFD1-4599-A6DD-F2515FD81172}"/>
    <cellStyle name="_Currency_Urca Final Model_Resumo Juros e Variações" xfId="1093" xr:uid="{73E63DA9-7E71-4694-A1C1-762CE9C3850F}"/>
    <cellStyle name="_Currency_Urca Final Model_Sovereign Bonds 060705" xfId="1094" xr:uid="{FB9CE9B8-2811-4AEA-9CB0-1519C4F52D55}"/>
    <cellStyle name="_Currency_Urca Final Model_Sovereign Bonds 060705 (version 1)" xfId="1095" xr:uid="{1D0E0C72-C9E2-49A2-A6DF-8EB2CBE7D22E}"/>
    <cellStyle name="_Currency_Urca Final Model_Sovereign Bonds 060705 (version 1)_01 NET DCF Model" xfId="1096" xr:uid="{33B59E50-2C01-46BA-B5F0-6CCE9FD2FD4E}"/>
    <cellStyle name="_Currency_Urca Final Model_Sovereign Bonds 060705 (version 1)_01 NET DCF Model_Consolidação" xfId="1097" xr:uid="{DE770DDB-0281-4507-9806-3F49F7631C91}"/>
    <cellStyle name="_Currency_Urca Final Model_Sovereign Bonds 060705 (version 1)_01 NET DCF Model_Consolidação IMOB" xfId="1098" xr:uid="{ADADDCA0-5978-40DB-BF41-5140D2B9DF18}"/>
    <cellStyle name="_Currency_Urca Final Model_Sovereign Bonds 060705 (version 1)_01 NET DCF Model_Estudo de Viabilidade -IMOB Henri" xfId="1099" xr:uid="{E88E1DF0-581E-4028-A769-276A850C37F4}"/>
    <cellStyle name="_Currency_Urca Final Model_Sovereign Bonds 060705 (version 1)_01 NET DCF Model_FP 100" xfId="1100" xr:uid="{3295FA08-8A47-4769-9978-9ADB44B9C3B6}"/>
    <cellStyle name="_Currency_Urca Final Model_Sovereign Bonds 060705 (version 1)_01 NET DCF Model_Península" xfId="1101" xr:uid="{62560433-877E-4D04-B75C-CE80E0D01643}"/>
    <cellStyle name="_Currency_Urca Final Model_Sovereign Bonds 060705 (version 1)_01 NET DCF Model_Peninsula_0510" xfId="1102" xr:uid="{55B5F326-1A58-4F96-8DA2-B7FBF0BEAD14}"/>
    <cellStyle name="_Currency_Urca Final Model_Sovereign Bonds 060705 (version 1)_01 NET DCF Model_Resumo Juros e Variações" xfId="1103" xr:uid="{BB85BA17-3B11-49EC-9313-56F1A7B046FE}"/>
    <cellStyle name="_Currency_Urca Final Model_Sovereign Bonds 060705 (version 1)_03 Embratel DCF Model_Loscos" xfId="1104" xr:uid="{B7551958-B467-456D-A00E-70C8C1DD07AA}"/>
    <cellStyle name="_Currency_Urca Final Model_Sovereign Bonds 060705 (version 1)_05 NET DCF Model" xfId="1105" xr:uid="{6A2C53B3-77DF-4F5F-BE18-963C71FDA4D7}"/>
    <cellStyle name="_Currency_Urca Final Model_Sovereign Bonds 060705 (version 1)_05 NET DCF Model_Consolidação" xfId="1106" xr:uid="{88019350-BBA1-4CF2-82F1-12F49703EBFE}"/>
    <cellStyle name="_Currency_Urca Final Model_Sovereign Bonds 060705 (version 1)_05 NET DCF Model_Consolidação IMOB" xfId="1107" xr:uid="{249B64C3-5E70-4BA2-B1BB-CEE0CB4550DD}"/>
    <cellStyle name="_Currency_Urca Final Model_Sovereign Bonds 060705 (version 1)_05 NET DCF Model_Estudo de Viabilidade -IMOB Henri" xfId="1108" xr:uid="{085D92C5-8812-4CBD-B90F-69B8E5EB35B5}"/>
    <cellStyle name="_Currency_Urca Final Model_Sovereign Bonds 060705 (version 1)_05 NET DCF Model_FP 100" xfId="1109" xr:uid="{47618FB4-A108-479A-AEC8-71D5E0FBFC4F}"/>
    <cellStyle name="_Currency_Urca Final Model_Sovereign Bonds 060705 (version 1)_05 NET DCF Model_Península" xfId="1110" xr:uid="{3E561CF2-7E23-46D6-9892-486752C796FA}"/>
    <cellStyle name="_Currency_Urca Final Model_Sovereign Bonds 060705 (version 1)_05 NET DCF Model_Peninsula_0510" xfId="1111" xr:uid="{A3CDC172-A6BC-4B65-915D-D122CE3AC4CC}"/>
    <cellStyle name="_Currency_Urca Final Model_Sovereign Bonds 060705 (version 1)_05 NET DCF Model_Resumo Juros e Variações" xfId="1112" xr:uid="{FF3C5EEF-6187-4023-85CD-3ECD3ECA06B7}"/>
    <cellStyle name="_Currency_Urca Final Model_Sovereign Bonds 060705 (version 1)_05 TMX Brazil DCF Model" xfId="1113" xr:uid="{2B594C70-1BD6-4907-A6C0-F5C9B2B5F4DF}"/>
    <cellStyle name="_Currency_Urca Final Model_Sovereign Bonds 060705 (version 1)_05 TMX Brazil DCF Model_Consolidação" xfId="1114" xr:uid="{B7BBFA3F-CB87-43D0-B5F3-8DCAD07BC459}"/>
    <cellStyle name="_Currency_Urca Final Model_Sovereign Bonds 060705 (version 1)_05 TMX Brazil DCF Model_Consolidação IMOB" xfId="1115" xr:uid="{08E3B403-7655-40C7-95C3-DEB8D92B5891}"/>
    <cellStyle name="_Currency_Urca Final Model_Sovereign Bonds 060705 (version 1)_05 TMX Brazil DCF Model_Estudo de Viabilidade -IMOB Henri" xfId="1116" xr:uid="{2B3CCEB8-DD56-4805-80AD-933D5C64C244}"/>
    <cellStyle name="_Currency_Urca Final Model_Sovereign Bonds 060705 (version 1)_05 TMX Brazil DCF Model_FP 100" xfId="1117" xr:uid="{D4C2DB6F-5109-4A2B-AD9B-DFD316EDF481}"/>
    <cellStyle name="_Currency_Urca Final Model_Sovereign Bonds 060705 (version 1)_05 TMX Brazil DCF Model_Península" xfId="1118" xr:uid="{343E8772-926E-4029-9793-B45C5E04E5F9}"/>
    <cellStyle name="_Currency_Urca Final Model_Sovereign Bonds 060705 (version 1)_05 TMX Brazil DCF Model_Peninsula_0510" xfId="1119" xr:uid="{AB3FBAC5-646C-466B-8682-E0986047C78C}"/>
    <cellStyle name="_Currency_Urca Final Model_Sovereign Bonds 060705 (version 1)_05 TMX Brazil DCF Model_Resumo Juros e Variações" xfId="1120" xr:uid="{0FF18EE4-D34B-4643-A3BC-0B20A4A794EE}"/>
    <cellStyle name="_Currency_Urca Final Model_Sovereign Bonds 060705_01 NET DCF Model" xfId="1121" xr:uid="{E6AA7A43-F8CB-4131-84B8-920E9E97D8F0}"/>
    <cellStyle name="_Currency_Urca Final Model_Sovereign Bonds 060705_01 NET DCF Model_Consolidação" xfId="1122" xr:uid="{CC286B7D-7FD6-45A2-B189-0B7E6EA856A1}"/>
    <cellStyle name="_Currency_Urca Final Model_Sovereign Bonds 060705_01 NET DCF Model_Consolidação IMOB" xfId="1123" xr:uid="{51857FCB-7B30-4F0E-9A4E-003D2097464E}"/>
    <cellStyle name="_Currency_Urca Final Model_Sovereign Bonds 060705_01 NET DCF Model_Estudo de Viabilidade -IMOB Henri" xfId="1124" xr:uid="{968C8357-F323-4699-A8EB-E79E57AAF73F}"/>
    <cellStyle name="_Currency_Urca Final Model_Sovereign Bonds 060705_01 NET DCF Model_FP 100" xfId="1125" xr:uid="{4ACB1694-CCAE-48F1-9119-9CCFF0DB4E29}"/>
    <cellStyle name="_Currency_Urca Final Model_Sovereign Bonds 060705_01 NET DCF Model_Península" xfId="1126" xr:uid="{632276B1-E1D9-4482-9C1B-B5966A051AA6}"/>
    <cellStyle name="_Currency_Urca Final Model_Sovereign Bonds 060705_01 NET DCF Model_Peninsula_0510" xfId="1127" xr:uid="{07036841-3995-4FBA-BF64-B660F7B557FD}"/>
    <cellStyle name="_Currency_Urca Final Model_Sovereign Bonds 060705_01 NET DCF Model_Resumo Juros e Variações" xfId="1128" xr:uid="{491A8DD3-5EC3-4A07-9695-B150B6FCF077}"/>
    <cellStyle name="_Currency_Urca Final Model_Sovereign Bonds 060705_03 Embratel DCF Model_Loscos" xfId="1129" xr:uid="{CAFA5163-C93F-4B21-BFCD-FB2C9FD38BD9}"/>
    <cellStyle name="_Currency_Urca Final Model_Sovereign Bonds 060705_05 NET DCF Model" xfId="1130" xr:uid="{36E89C75-BAE2-44A4-B999-C1EEE7664DBB}"/>
    <cellStyle name="_Currency_Urca Final Model_Sovereign Bonds 060705_05 NET DCF Model_Consolidação" xfId="1131" xr:uid="{E7CCAE69-4A76-46D9-82B2-E00DDD918A50}"/>
    <cellStyle name="_Currency_Urca Final Model_Sovereign Bonds 060705_05 NET DCF Model_Consolidação IMOB" xfId="1132" xr:uid="{AC07A1DA-02BF-4195-84FF-CB776CCC9A19}"/>
    <cellStyle name="_Currency_Urca Final Model_Sovereign Bonds 060705_05 NET DCF Model_Estudo de Viabilidade -IMOB Henri" xfId="1133" xr:uid="{CDBCC3B5-86FF-4F7E-B89C-637A5E8BE531}"/>
    <cellStyle name="_Currency_Urca Final Model_Sovereign Bonds 060705_05 NET DCF Model_FP 100" xfId="1134" xr:uid="{B95686C5-EA7A-4A32-BD03-3BD82F92DA86}"/>
    <cellStyle name="_Currency_Urca Final Model_Sovereign Bonds 060705_05 NET DCF Model_Península" xfId="1135" xr:uid="{E2430B63-6921-4C36-A257-0E98CB4D5B59}"/>
    <cellStyle name="_Currency_Urca Final Model_Sovereign Bonds 060705_05 NET DCF Model_Peninsula_0510" xfId="1136" xr:uid="{6D6074C5-EFA8-413D-873F-1CC0D0CF5DEB}"/>
    <cellStyle name="_Currency_Urca Final Model_Sovereign Bonds 060705_05 NET DCF Model_Resumo Juros e Variações" xfId="1137" xr:uid="{2068F280-E767-4AA0-839C-496559B64EAE}"/>
    <cellStyle name="_Currency_Urca Final Model_Sovereign Bonds 060705_05 TMX Brazil DCF Model" xfId="1138" xr:uid="{69FD4832-9467-41E5-80D3-907BFE561B08}"/>
    <cellStyle name="_Currency_Urca Final Model_Sovereign Bonds 060705_05 TMX Brazil DCF Model_Consolidação" xfId="1139" xr:uid="{9615194C-5C5D-42BB-84E2-A6D39F7AAD59}"/>
    <cellStyle name="_Currency_Urca Final Model_Sovereign Bonds 060705_05 TMX Brazil DCF Model_Consolidação IMOB" xfId="1140" xr:uid="{35589EF8-1B20-49E0-95D3-F72E0E1A24EF}"/>
    <cellStyle name="_Currency_Urca Final Model_Sovereign Bonds 060705_05 TMX Brazil DCF Model_Estudo de Viabilidade -IMOB Henri" xfId="1141" xr:uid="{47F7EB95-1CA0-4539-857F-2BCE91F3E13B}"/>
    <cellStyle name="_Currency_Urca Final Model_Sovereign Bonds 060705_05 TMX Brazil DCF Model_FP 100" xfId="1142" xr:uid="{D5620FA7-CCB2-47C1-84B2-13AFCC1A6529}"/>
    <cellStyle name="_Currency_Urca Final Model_Sovereign Bonds 060705_05 TMX Brazil DCF Model_Península" xfId="1143" xr:uid="{8C171F23-07F0-4753-9287-9069032D5FD4}"/>
    <cellStyle name="_Currency_Urca Final Model_Sovereign Bonds 060705_05 TMX Brazil DCF Model_Peninsula_0510" xfId="1144" xr:uid="{F60A701F-7BCF-4885-A692-2A741768E29A}"/>
    <cellStyle name="_Currency_Urca Final Model_Sovereign Bonds 060705_05 TMX Brazil DCF Model_Resumo Juros e Variações" xfId="1145" xr:uid="{064B4DC0-CA0E-4884-BDF2-21A32C266449}"/>
    <cellStyle name="_Currency_WACC Analysis" xfId="1146" xr:uid="{B4C0AF6E-D7F7-4C2E-BED3-A544E12DEB88}"/>
    <cellStyle name="_Currency_WACC Analysis_4b_0827_2" xfId="1147" xr:uid="{D834F1BC-0963-4C42-AF00-5B8778A32092}"/>
    <cellStyle name="_Currency_WACC Analysis_4b_0827_2_Consolidação" xfId="1148" xr:uid="{8DBEDEB0-EAE8-463F-A9FD-41339D8946CB}"/>
    <cellStyle name="_Currency_WACC Analysis_4b_0827_2_Consolidação IMOB" xfId="1149" xr:uid="{E43F6C54-00B8-48B9-B769-61BE7E8CD41A}"/>
    <cellStyle name="_Currency_WACC Analysis_4b_0827_2_Dados por segmento julho 06" xfId="1150" xr:uid="{3F853556-75D5-4077-B3A7-131EF9816013}"/>
    <cellStyle name="_Currency_WACC Analysis_4b_0827_2_Estudo de Viabilidade - EXP BHS" xfId="1151" xr:uid="{19CF8510-417B-4D4A-BFFE-DD1C2EE6E276}"/>
    <cellStyle name="_Currency_WACC Analysis_4b_0827_2_Estudo de Viabilidade - EXP BHS_Consolidação" xfId="1152" xr:uid="{3BA2B3CB-2AF4-44D2-8C60-DFFC1FA1C229}"/>
    <cellStyle name="_Currency_WACC Analysis_4b_0827_2_FP 100" xfId="1153" xr:uid="{8815E77E-B59E-4ACE-89E6-7925B9C1557B}"/>
    <cellStyle name="_Currency_WACC Analysis_4b_0827_2_Resumo Juros e Variações" xfId="1154" xr:uid="{2DAA4720-4FA6-4E7A-B9A7-9FA0DC3FC66C}"/>
    <cellStyle name="_Currency_WACC Analysis_4b_0827_2_Sovereign Bonds 060705" xfId="1155" xr:uid="{81E97516-2447-43FB-879E-A592D066B8CD}"/>
    <cellStyle name="_Currency_WACC Analysis_4b_0827_2_Sovereign Bonds 060705 (version 1)" xfId="1156" xr:uid="{65F1DF15-BFEB-4123-87E9-3815542B8583}"/>
    <cellStyle name="_Currency_WACC Analysis_4b_0827_2_Sovereign Bonds 060705 (version 1)_01 NET DCF Model" xfId="1157" xr:uid="{7C1132FE-BB73-4754-A163-41F75C285EDC}"/>
    <cellStyle name="_Currency_WACC Analysis_4b_0827_2_Sovereign Bonds 060705 (version 1)_01 NET DCF Model_Consolidação" xfId="1158" xr:uid="{50B9ADFE-8AEE-46D4-998B-973C9AAFE9D7}"/>
    <cellStyle name="_Currency_WACC Analysis_4b_0827_2_Sovereign Bonds 060705 (version 1)_01 NET DCF Model_Consolidação IMOB" xfId="1159" xr:uid="{CB32D982-1C93-4381-96B4-E045FCE70AC2}"/>
    <cellStyle name="_Currency_WACC Analysis_4b_0827_2_Sovereign Bonds 060705 (version 1)_01 NET DCF Model_Estudo de Viabilidade -IMOB Henri" xfId="1160" xr:uid="{3B32D3E1-938D-4D7E-9DD8-65D22A2AB316}"/>
    <cellStyle name="_Currency_WACC Analysis_4b_0827_2_Sovereign Bonds 060705 (version 1)_01 NET DCF Model_FP 100" xfId="1161" xr:uid="{BBFD005E-2E13-41F1-A883-E29F2838E2DE}"/>
    <cellStyle name="_Currency_WACC Analysis_4b_0827_2_Sovereign Bonds 060705 (version 1)_01 NET DCF Model_Península" xfId="1162" xr:uid="{D2E2DBB7-F61D-4897-8F75-2BCE54C03E89}"/>
    <cellStyle name="_Currency_WACC Analysis_4b_0827_2_Sovereign Bonds 060705 (version 1)_01 NET DCF Model_Peninsula_0510" xfId="1163" xr:uid="{56391D01-5F8A-4FC3-B1FB-99FFDA7BCE58}"/>
    <cellStyle name="_Currency_WACC Analysis_4b_0827_2_Sovereign Bonds 060705 (version 1)_01 NET DCF Model_Resumo Juros e Variações" xfId="1164" xr:uid="{7C2B92CB-D8F6-4989-8DB8-ECDF2D6BA5DA}"/>
    <cellStyle name="_Currency_WACC Analysis_4b_0827_2_Sovereign Bonds 060705 (version 1)_03 Embratel DCF Model_Loscos" xfId="1165" xr:uid="{0CB2FD5B-6F98-452A-B0F1-8A7AFE780D0A}"/>
    <cellStyle name="_Currency_WACC Analysis_4b_0827_2_Sovereign Bonds 060705 (version 1)_05 NET DCF Model" xfId="1166" xr:uid="{BE090EA4-47DC-41DB-9E42-46EE60900904}"/>
    <cellStyle name="_Currency_WACC Analysis_4b_0827_2_Sovereign Bonds 060705 (version 1)_05 NET DCF Model_Consolidação" xfId="1167" xr:uid="{7FC95E03-DC64-4A4F-B24B-A4FF4BB27599}"/>
    <cellStyle name="_Currency_WACC Analysis_4b_0827_2_Sovereign Bonds 060705 (version 1)_05 NET DCF Model_Consolidação IMOB" xfId="1168" xr:uid="{5E684186-5331-43B4-9476-734827BDECD5}"/>
    <cellStyle name="_Currency_WACC Analysis_4b_0827_2_Sovereign Bonds 060705 (version 1)_05 NET DCF Model_Estudo de Viabilidade -IMOB Henri" xfId="1169" xr:uid="{33855F44-A09F-411C-9607-ABB8AADF8EAA}"/>
    <cellStyle name="_Currency_WACC Analysis_4b_0827_2_Sovereign Bonds 060705 (version 1)_05 NET DCF Model_FP 100" xfId="1170" xr:uid="{38C5B8E9-80A5-4DEF-A665-3A98F67F4605}"/>
    <cellStyle name="_Currency_WACC Analysis_4b_0827_2_Sovereign Bonds 060705 (version 1)_05 NET DCF Model_Península" xfId="1171" xr:uid="{C2D5BA06-91BE-467E-9B16-5B0B9BC52015}"/>
    <cellStyle name="_Currency_WACC Analysis_4b_0827_2_Sovereign Bonds 060705 (version 1)_05 NET DCF Model_Peninsula_0510" xfId="1172" xr:uid="{F45DF6BA-905F-455B-A767-07C047DD7E99}"/>
    <cellStyle name="_Currency_WACC Analysis_4b_0827_2_Sovereign Bonds 060705 (version 1)_05 NET DCF Model_Resumo Juros e Variações" xfId="1173" xr:uid="{FB590A45-41E1-4060-ADD5-68135D88E0D9}"/>
    <cellStyle name="_Currency_WACC Analysis_4b_0827_2_Sovereign Bonds 060705 (version 1)_05 TMX Brazil DCF Model" xfId="1174" xr:uid="{97B9F02D-50AF-4135-B1EB-FD3D586970FA}"/>
    <cellStyle name="_Currency_WACC Analysis_4b_0827_2_Sovereign Bonds 060705 (version 1)_05 TMX Brazil DCF Model_Consolidação" xfId="1175" xr:uid="{CBECF78A-4441-4B37-9DF8-E922F7F8EE61}"/>
    <cellStyle name="_Currency_WACC Analysis_4b_0827_2_Sovereign Bonds 060705 (version 1)_05 TMX Brazil DCF Model_Consolidação IMOB" xfId="1176" xr:uid="{16633D13-2688-48D2-9EBF-E394918F7625}"/>
    <cellStyle name="_Currency_WACC Analysis_4b_0827_2_Sovereign Bonds 060705 (version 1)_05 TMX Brazil DCF Model_Estudo de Viabilidade -IMOB Henri" xfId="1177" xr:uid="{E4360604-59D1-43A5-92E0-2AD554CEC1FC}"/>
    <cellStyle name="_Currency_WACC Analysis_4b_0827_2_Sovereign Bonds 060705 (version 1)_05 TMX Brazil DCF Model_FP 100" xfId="1178" xr:uid="{D678947E-A5AC-4264-8733-CEDBDA28F88D}"/>
    <cellStyle name="_Currency_WACC Analysis_4b_0827_2_Sovereign Bonds 060705 (version 1)_05 TMX Brazil DCF Model_Península" xfId="1179" xr:uid="{27EFBFAB-3BB3-43F5-B4BB-9EFEAE835FE0}"/>
    <cellStyle name="_Currency_WACC Analysis_4b_0827_2_Sovereign Bonds 060705 (version 1)_05 TMX Brazil DCF Model_Peninsula_0510" xfId="1180" xr:uid="{E938AA62-D122-43CD-B597-1C86C397AB47}"/>
    <cellStyle name="_Currency_WACC Analysis_4b_0827_2_Sovereign Bonds 060705 (version 1)_05 TMX Brazil DCF Model_Resumo Juros e Variações" xfId="1181" xr:uid="{7BEC31CD-7786-452D-9946-864E87E84246}"/>
    <cellStyle name="_Currency_WACC Analysis_4b_0827_2_Sovereign Bonds 060705_01 NET DCF Model" xfId="1182" xr:uid="{494BF938-589F-4422-98AE-6713D9D148FE}"/>
    <cellStyle name="_Currency_WACC Analysis_4b_0827_2_Sovereign Bonds 060705_01 NET DCF Model_Consolidação" xfId="1183" xr:uid="{68E9BFBE-214B-48C4-9E99-1C38EE935F8B}"/>
    <cellStyle name="_Currency_WACC Analysis_4b_0827_2_Sovereign Bonds 060705_01 NET DCF Model_Consolidação IMOB" xfId="1184" xr:uid="{38D8D0B3-7A4B-43FF-80E4-E2AEDA5BF5A9}"/>
    <cellStyle name="_Currency_WACC Analysis_4b_0827_2_Sovereign Bonds 060705_01 NET DCF Model_Estudo de Viabilidade -IMOB Henri" xfId="1185" xr:uid="{183316A4-E3D8-430A-A42F-CE9BB48A4876}"/>
    <cellStyle name="_Currency_WACC Analysis_4b_0827_2_Sovereign Bonds 060705_01 NET DCF Model_FP 100" xfId="1186" xr:uid="{1A8F099B-62EB-40A3-9BE4-F94A4601E64A}"/>
    <cellStyle name="_Currency_WACC Analysis_4b_0827_2_Sovereign Bonds 060705_01 NET DCF Model_Península" xfId="1187" xr:uid="{3D117EE6-F552-445A-BE9C-4376E814A7C0}"/>
    <cellStyle name="_Currency_WACC Analysis_4b_0827_2_Sovereign Bonds 060705_01 NET DCF Model_Peninsula_0510" xfId="1188" xr:uid="{4E00784F-A67E-4F83-8C61-65E7C5D74A6E}"/>
    <cellStyle name="_Currency_WACC Analysis_4b_0827_2_Sovereign Bonds 060705_01 NET DCF Model_Resumo Juros e Variações" xfId="1189" xr:uid="{530D5F95-6B4F-47CA-8CEE-A3A8FFB2E518}"/>
    <cellStyle name="_Currency_WACC Analysis_4b_0827_2_Sovereign Bonds 060705_03 Embratel DCF Model_Loscos" xfId="1190" xr:uid="{753B2C73-9609-4C8D-84E4-889F7C140BFC}"/>
    <cellStyle name="_Currency_WACC Analysis_4b_0827_2_Sovereign Bonds 060705_05 NET DCF Model" xfId="1191" xr:uid="{11C93D4F-9CDF-454D-81F2-CD951C76B7F9}"/>
    <cellStyle name="_Currency_WACC Analysis_4b_0827_2_Sovereign Bonds 060705_05 NET DCF Model_Consolidação" xfId="1192" xr:uid="{E394B48E-C50F-477F-A0C6-0FF6694DEBD5}"/>
    <cellStyle name="_Currency_WACC Analysis_4b_0827_2_Sovereign Bonds 060705_05 NET DCF Model_Consolidação IMOB" xfId="1193" xr:uid="{B5CC01D7-1FFB-4D03-82F5-6AB35E994705}"/>
    <cellStyle name="_Currency_WACC Analysis_4b_0827_2_Sovereign Bonds 060705_05 NET DCF Model_Estudo de Viabilidade -IMOB Henri" xfId="1194" xr:uid="{F81248E9-62F2-4E69-B216-7429DF3E7899}"/>
    <cellStyle name="_Currency_WACC Analysis_4b_0827_2_Sovereign Bonds 060705_05 NET DCF Model_FP 100" xfId="1195" xr:uid="{61B4C1FB-B7C4-4998-A7BC-F7854CD9D5AB}"/>
    <cellStyle name="_Currency_WACC Analysis_4b_0827_2_Sovereign Bonds 060705_05 NET DCF Model_Península" xfId="1196" xr:uid="{25B65748-2216-487B-BC07-B52201345E50}"/>
    <cellStyle name="_Currency_WACC Analysis_4b_0827_2_Sovereign Bonds 060705_05 NET DCF Model_Peninsula_0510" xfId="1197" xr:uid="{602893A5-9D45-469B-BC35-BBF7E19F8D7A}"/>
    <cellStyle name="_Currency_WACC Analysis_4b_0827_2_Sovereign Bonds 060705_05 NET DCF Model_Resumo Juros e Variações" xfId="1198" xr:uid="{EB4C48D4-DAA6-4D9B-B6B7-74AC113D31B2}"/>
    <cellStyle name="_Currency_WACC Analysis_4b_0827_2_Sovereign Bonds 060705_05 TMX Brazil DCF Model" xfId="1199" xr:uid="{C8F0051D-E791-45EA-AC87-3444D074F44B}"/>
    <cellStyle name="_Currency_WACC Analysis_4b_0827_2_Sovereign Bonds 060705_05 TMX Brazil DCF Model_Consolidação" xfId="1200" xr:uid="{92306809-8A2C-4BA0-814B-F1F548BA4651}"/>
    <cellStyle name="_Currency_WACC Analysis_4b_0827_2_Sovereign Bonds 060705_05 TMX Brazil DCF Model_Consolidação IMOB" xfId="1201" xr:uid="{C8687E34-8756-4178-BEC1-E02D8275B3AE}"/>
    <cellStyle name="_Currency_WACC Analysis_4b_0827_2_Sovereign Bonds 060705_05 TMX Brazil DCF Model_Estudo de Viabilidade -IMOB Henri" xfId="1202" xr:uid="{83F91CBC-827D-4C37-966A-BDF6EDF00BEA}"/>
    <cellStyle name="_Currency_WACC Analysis_4b_0827_2_Sovereign Bonds 060705_05 TMX Brazil DCF Model_FP 100" xfId="1203" xr:uid="{80908486-880F-4B45-9E80-CA06188885A8}"/>
    <cellStyle name="_Currency_WACC Analysis_4b_0827_2_Sovereign Bonds 060705_05 TMX Brazil DCF Model_Península" xfId="1204" xr:uid="{B683D85A-12A2-4A07-A2A8-670223D598FB}"/>
    <cellStyle name="_Currency_WACC Analysis_4b_0827_2_Sovereign Bonds 060705_05 TMX Brazil DCF Model_Peninsula_0510" xfId="1205" xr:uid="{27043A2B-F14E-4A47-B5D4-DFF6F2A62EDD}"/>
    <cellStyle name="_Currency_WACC Analysis_4b_0827_2_Sovereign Bonds 060705_05 TMX Brazil DCF Model_Resumo Juros e Variações" xfId="1206" xr:uid="{F582A434-1E49-440E-A02E-101297A4F9DD}"/>
    <cellStyle name="_Currency_WACC Analysis_Consolidação" xfId="1207" xr:uid="{5C8C3747-4A07-4CA3-BA01-9296ADADF51E}"/>
    <cellStyle name="_Currency_WACC Analysis_Consolidação IMOB" xfId="1208" xr:uid="{4BAE820E-427C-41B6-80A1-3BB8A1DC02E5}"/>
    <cellStyle name="_Currency_WACC Analysis_Estudo de Viabilidade -IMOB Henri" xfId="1209" xr:uid="{EDC6EE43-3D29-4F38-B5FA-7C6E065149B1}"/>
    <cellStyle name="_Currency_WACC Analysis_FP 100" xfId="1210" xr:uid="{AC3BE27C-F853-413F-BEE8-BC32C804E1A5}"/>
    <cellStyle name="_Currency_WACC Analysis_Península" xfId="1211" xr:uid="{92FB80A6-F76B-4063-B3EA-C73A4A583621}"/>
    <cellStyle name="_Currency_WACC Analysis_Peninsula_0510" xfId="1212" xr:uid="{60D1E5A4-DC15-49E8-8DBE-1077F4C69AC7}"/>
    <cellStyle name="_Currency_WACC Analysis_Resumo Juros e Variações" xfId="1213" xr:uid="{351AAAF2-B469-4D7A-96CB-CE2DDE96AAFB}"/>
    <cellStyle name="_CurrencySpace" xfId="1214" xr:uid="{7DE70B6D-214F-49D4-B1C3-2950724C3A34}"/>
    <cellStyle name="_CurrencySpace_01 AVP_ Project Infinitum" xfId="1215" xr:uid="{9566F75F-0133-4589-8D09-2B466BADE238}"/>
    <cellStyle name="_CurrencySpace_01 TMX BR Revenue mix" xfId="1216" xr:uid="{73CA1DBD-3D29-4CA7-9E5D-9CFE2BD79A2F}"/>
    <cellStyle name="_CurrencySpace_02 Backup Charts" xfId="1217" xr:uid="{51A10D18-5589-4EBB-88A2-F9FD9FAC4D86}"/>
    <cellStyle name="_CurrencySpace_02 Blended and actual_Telmex_ buying_ NET" xfId="1218" xr:uid="{A559FF13-B1C8-496E-89AB-057AB74CB527}"/>
    <cellStyle name="_CurrencySpace_02 TMX Brazil Management Projections_R$" xfId="1219" xr:uid="{C1404C02-FC4D-4750-A06A-73CD012EF266}"/>
    <cellStyle name="_CurrencySpace_02 TMX Brazil Management Projections_R$ 2" xfId="1220" xr:uid="{5657D116-0869-4355-B474-D854A87FBFD8}"/>
    <cellStyle name="_CurrencySpace_02 TMX Brazil Management Projections_R$ 3" xfId="1221" xr:uid="{EEAF41ED-3A7D-4190-BE71-A871E0D3111F}"/>
    <cellStyle name="_CurrencySpace_02 TMX Brazil Management Projections_R$ 4" xfId="1222" xr:uid="{707516CC-BF82-4DBB-9CC6-340788963394}"/>
    <cellStyle name="_CurrencySpace_03 Projections Comparison - Infinitum" xfId="1223" xr:uid="{CA7752D0-01E5-4C30-9DC1-477042E5DB5A}"/>
    <cellStyle name="_CurrencySpace_04 WACC Vivax" xfId="1224" xr:uid="{A4EB20AB-D6B0-4682-87AF-D1EC21BACDA1}"/>
    <cellStyle name="_CurrencySpace_05 Embratel DCF Model_NEW" xfId="1225" xr:uid="{EFC4728E-9BA5-4F35-8FC4-AED407FEEF5F}"/>
    <cellStyle name="_CurrencySpace_12 Blended and actual _Telmex_buying_Embratel" xfId="1226" xr:uid="{7C8BE033-F26B-45E4-9A8D-05316AB36A3B}"/>
    <cellStyle name="_CurrencySpace_avp" xfId="1227" xr:uid="{D1DA8561-0508-49E3-B430-B0F424A0EF8D}"/>
    <cellStyle name="_CurrencySpace_AVP_ NewCo" xfId="1228" xr:uid="{D44BC605-01E6-4C1B-A78C-1BB2FAAF2ACA}"/>
    <cellStyle name="_CurrencySpace_Brazil bond data" xfId="1229" xr:uid="{F12BAF72-FFCE-4B45-8817-B2C0E91A18D4}"/>
    <cellStyle name="_CurrencySpace_dcf" xfId="1230" xr:uid="{293EF901-AC16-4A79-ACD0-9BE4C32A2FB8}"/>
    <cellStyle name="_CurrencySpace_EMT Management Assumptions_v2" xfId="1231" xr:uid="{46D79078-31F2-47E9-8F84-D444B1746EE6}"/>
    <cellStyle name="_CurrencySpace_LA WACC Discount_1" xfId="1232" xr:uid="{AD8AD032-2FE0-4E1A-AF43-063F58BA5651}"/>
    <cellStyle name="_CurrencySpace_merval_argent_correl" xfId="1233" xr:uid="{8CD4AA70-1B52-4D86-970F-4B692EC0C02C}"/>
    <cellStyle name="_CurrencySpace_Net Management Projections_2" xfId="1234" xr:uid="{9053B72A-0E47-4013-B57F-78FE9EB0247E}"/>
    <cellStyle name="_CurrencySpace_Oil &amp; Gas betas" xfId="1235" xr:uid="{129D4C0F-E096-4D9B-8A65-3707BA528DA6}"/>
    <cellStyle name="_CurrencySpace_Pay TV Subscribers" xfId="1236" xr:uid="{1FC5DB18-B6F4-47CA-AD35-2FC17AECCCEE}"/>
    <cellStyle name="_CurrencySpace_Revenue Mix Chart" xfId="1237" xr:uid="{A8E963FC-231C-4672-8339-29141E9F0C86}"/>
    <cellStyle name="_CurrencySpace_Sovereign Bonds 060705" xfId="1238" xr:uid="{8B55B700-565C-4DD5-8925-02F0DA84B7BF}"/>
    <cellStyle name="_CurrencySpace_Sovereign Bonds 060705 (version 1)" xfId="1239" xr:uid="{C9800F5F-8107-4A94-AC28-D75EA8169CE8}"/>
    <cellStyle name="_CurrencySpace_Sovereign Bonds 060705_1" xfId="1240" xr:uid="{B78E2434-CCB2-4631-9980-931382AC8EAC}"/>
    <cellStyle name="_CurrencySpace_Sovereign Bonds 060705_Consolidação" xfId="1241" xr:uid="{91076DCD-2DBC-4B59-8B58-79D18A12AB29}"/>
    <cellStyle name="_CurrencySpace_Sovereign Bonds 060705_Dados por segmento julho 06" xfId="1242" xr:uid="{A76BAF10-FBF3-45F0-9058-F80C5AD04649}"/>
    <cellStyle name="_CurrencySpace_Sovereign Bonds 060705_Estudo de Viabilidade - EXP BHS" xfId="1243" xr:uid="{15F9FF32-BCDA-43F4-A2A5-96B28D9A672E}"/>
    <cellStyle name="_CurrencySpace_Sovereign Bonds 060705_FP 100" xfId="1244" xr:uid="{07C384EC-0877-4D23-942E-0727EA6108DD}"/>
    <cellStyle name="_CurrencySpace_WACC Analysis" xfId="1245" xr:uid="{838516F3-A678-409A-A287-946226BBB443}"/>
    <cellStyle name="_CurrencySpace_WACC Analysis_4b_0827_2" xfId="1246" xr:uid="{0CC6AEFC-5769-444A-8E7E-4BC3AFB4DC2D}"/>
    <cellStyle name="_Euro" xfId="1247" xr:uid="{F3C5F000-F5DB-412A-B409-2748876E3315}"/>
    <cellStyle name="_Euro_01 AVP_ Project Infinitum" xfId="1248" xr:uid="{13D23D0E-A3E0-432B-98E5-78CA9EDE05F6}"/>
    <cellStyle name="_Euro_01 TMX BR Revenue mix" xfId="1249" xr:uid="{CB366181-ADD4-429F-8965-ADD451FD0202}"/>
    <cellStyle name="_Euro_02 Blended and actual_Telmex_ buying_ NET" xfId="1250" xr:uid="{98AC5283-900B-4A69-B956-C764C93D2709}"/>
    <cellStyle name="_Euro_02 TMX Brazil Management Projections_R$" xfId="1251" xr:uid="{CD49C5A6-4E44-455E-9EDF-DF68C255F249}"/>
    <cellStyle name="_Euro_02 TMX Brazil Management Projections_R$ 2" xfId="1252" xr:uid="{4DB614C4-6F40-40AC-B682-D306C5D8180F}"/>
    <cellStyle name="_Euro_02 TMX Brazil Management Projections_R$ 3" xfId="1253" xr:uid="{1FE11DC6-6A9C-4F9B-B1D9-F85FD3321632}"/>
    <cellStyle name="_Euro_02 TMX Brazil Management Projections_R$ 4" xfId="1254" xr:uid="{2B424E16-822B-46ED-BE82-E754E057DD13}"/>
    <cellStyle name="_Euro_03 Projections Comparison - Infinitum" xfId="1255" xr:uid="{20AE0A11-7A19-47AD-8AE5-4275CD307726}"/>
    <cellStyle name="_Euro_04 WACC Vivax" xfId="1256" xr:uid="{BCB5D026-7484-47FF-81CF-5C8E09229C56}"/>
    <cellStyle name="_Euro_05 Embratel DCF Model_NEW" xfId="1257" xr:uid="{32C00403-0728-4AA5-B9CE-A293B70546ED}"/>
    <cellStyle name="_Euro_12 Blended and actual _Telmex_buying_Embratel" xfId="1258" xr:uid="{5302348F-0473-4C1E-85C7-005842B2952D}"/>
    <cellStyle name="_Euro_EMT Management Assumptions_v2" xfId="1259" xr:uid="{628A1A1A-302C-47F4-9009-6A61107BC2FD}"/>
    <cellStyle name="_Euro_Net Management Projections_2" xfId="1260" xr:uid="{E2204221-9067-4AAF-A5F7-2BCC24867786}"/>
    <cellStyle name="_Euro_Pay TV Subscribers" xfId="1261" xr:uid="{002AB0FF-2F67-44B7-9C59-302749EE8451}"/>
    <cellStyle name="_Euro_Revenue Mix Chart" xfId="1262" xr:uid="{BBC4178C-50AA-4A62-9433-BF453B051592}"/>
    <cellStyle name="_Euro_Sovereign Bonds 060705" xfId="1263" xr:uid="{9B39F889-5ACA-4151-9DDE-3680F40E30A4}"/>
    <cellStyle name="_Euro_Sovereign Bonds 060705 (version 1)" xfId="1264" xr:uid="{12B3198C-9036-41CA-A729-ED5448667836}"/>
    <cellStyle name="_Euro_Sovereign Bonds 060705_1" xfId="1265" xr:uid="{F332C393-EE65-44BB-B22F-61858E60E279}"/>
    <cellStyle name="_Euro_Sovereign Bonds 060705_Consolidação" xfId="1266" xr:uid="{2BBBCBC2-5DB4-4EC1-8C43-6D5E96011282}"/>
    <cellStyle name="_Euro_Sovereign Bonds 060705_Dados por segmento julho 06" xfId="1267" xr:uid="{2E39D829-8D81-447D-BA7D-3AF034019444}"/>
    <cellStyle name="_Euro_Sovereign Bonds 060705_Estudo de Viabilidade - EXP BHS" xfId="1268" xr:uid="{F8D1000C-E6AA-43EB-83C3-45353F89F5E7}"/>
    <cellStyle name="_Euro_Sovereign Bonds 060705_FP 100" xfId="1269" xr:uid="{C8640AF8-F1C5-40B0-A523-DD5C9D7E6882}"/>
    <cellStyle name="_Heading" xfId="1270" xr:uid="{A40F3815-F625-44AD-81EF-3C1B0324373E}"/>
    <cellStyle name="_Heading_02 TMX Brazil Management Projections_R$" xfId="1271" xr:uid="{45897475-C102-4135-9B57-1B66EB8147BB}"/>
    <cellStyle name="_Heading_02 TMX Brazil Management Projections_R$ 2" xfId="1272" xr:uid="{E52F0C71-CAFC-41D4-8CFA-28BACF76DE3C}"/>
    <cellStyle name="_Heading_02 TMX Brazil Management Projections_R$ 3" xfId="1273" xr:uid="{DC6D91C7-8BEA-45D9-8C9C-D3007B2507EF}"/>
    <cellStyle name="_Heading_02 TMX Brazil Management Projections_R$ 4" xfId="1274" xr:uid="{7CA3D579-04C0-4CDB-A1C2-1EAE58D12F9A}"/>
    <cellStyle name="_Heading_02 TMX Brazil Management Projections_R$_Bangu - Estimativa de tributação - Base Orçamento 28 01 08 (2)" xfId="1275" xr:uid="{315CE265-344C-40CE-9852-825FCE3EEF06}"/>
    <cellStyle name="_Heading_02 TMX Brazil Management Projections_R$_Bangu Revisão Financiamentos" xfId="1276" xr:uid="{603994C2-12C2-403B-A133-DBA85F7E27E9}"/>
    <cellStyle name="_Heading_02 TMX Brazil Management Projections_R$_Orc SCGR" xfId="1277" xr:uid="{F11C5BE5-5853-4904-B4DB-439C64C0FA10}"/>
    <cellStyle name="_Heading_02 WACC" xfId="1278" xr:uid="{22813E27-42BE-4EF0-A186-F23AE907CAD8}"/>
    <cellStyle name="_Heading_02 WACC 2" xfId="1279" xr:uid="{97A7E816-0FD0-4493-B103-4A2255420D5A}"/>
    <cellStyle name="_Heading_02 WACC 3" xfId="1280" xr:uid="{6AB1A745-3FF8-4A17-8AC9-4A610B72504F}"/>
    <cellStyle name="_Heading_02 WACC 4" xfId="1281" xr:uid="{7AD78593-F9BD-4A4A-AC40-7B30C17F1C6D}"/>
    <cellStyle name="_Heading_02 WACC_Bangu - Estimativa de tributação - Base Orçamento 28 01 08 (2)" xfId="1282" xr:uid="{7283DC6E-3A62-4F28-8A0E-C58AE62EA865}"/>
    <cellStyle name="_Heading_02 WACC_Bangu Revisão Financiamentos" xfId="1283" xr:uid="{E5760009-C37F-49B2-A73F-430F2BAEEAEE}"/>
    <cellStyle name="_Heading_02 WACC_Orc SCGR" xfId="1284" xr:uid="{FC018B33-FE98-48BE-93B8-09863F9062B1}"/>
    <cellStyle name="_Heading_05 WACC" xfId="1285" xr:uid="{D0BDCD3C-6120-478B-BB3A-C43C09848FED}"/>
    <cellStyle name="_Heading_05 WACC 2" xfId="1286" xr:uid="{530E6BF4-8A1E-4A7C-8BF0-66EC59BDC976}"/>
    <cellStyle name="_Heading_05 WACC 3" xfId="1287" xr:uid="{66B15A40-BCF9-4A82-91AC-BF30CBF24273}"/>
    <cellStyle name="_Heading_05 WACC 4" xfId="1288" xr:uid="{865B3B8A-47D8-46BD-8E01-04F20AA37CBE}"/>
    <cellStyle name="_Heading_05 WACC_Bangu - Estimativa de tributação - Base Orçamento 28 01 08 (2)" xfId="1289" xr:uid="{A697CF32-61D0-4B54-8FE3-2B44C0740A7C}"/>
    <cellStyle name="_Heading_05 WACC_Bangu Revisão Financiamentos" xfId="1290" xr:uid="{B5F63B1E-D8C5-4866-ACFA-75FD3C9E4B34}"/>
    <cellStyle name="_Heading_05 WACC_Orc SCGR" xfId="1291" xr:uid="{A24F63B3-728F-438A-B67E-92D60608D754}"/>
    <cellStyle name="_Heading_10 yr UST data" xfId="1292" xr:uid="{81BA46E7-2684-4379-8DE8-388F000CFD86}"/>
    <cellStyle name="_Heading_10 yr UST data_base DCF" xfId="1293" xr:uid="{D55DE1F3-62AD-4581-B759-82724E06422E}"/>
    <cellStyle name="_Heading_10 yr UST data_Corporate Model_base case" xfId="1294" xr:uid="{03D94742-8D1C-4649-9438-7F7C157235B4}"/>
    <cellStyle name="_Heading_10 yr UST data_Current Malls" xfId="1295" xr:uid="{9E9AF147-7106-4560-A4E6-54129D98C77F}"/>
    <cellStyle name="_Heading_10 yr UST data_Financiamentos Aliansce2" xfId="1296" xr:uid="{7B56367F-D850-40B9-AA54-2210FBDBFC08}"/>
    <cellStyle name="_Heading_10 yr UST data_Financiamentos Aliansce3" xfId="1297" xr:uid="{DAAF4545-2595-48AD-B149-BFD15F1F62AA}"/>
    <cellStyle name="_Heading_10 yr UST data_Modelo BRMalls_Carraz" xfId="1298" xr:uid="{1AE2FEE0-3CDE-4CCB-A72D-1FC982459AD7}"/>
    <cellStyle name="_Heading_10 yr UST data_Modelo em construçào_FINANCIALS thiago" xfId="1299" xr:uid="{22685301-530B-489C-84AA-5C3ED590898C}"/>
    <cellStyle name="_Heading_10 yr UST data_Orçamento 2009_Cash  Funding" xfId="1300" xr:uid="{98054F87-AC4A-4759-996C-9BB4122D1DB3}"/>
    <cellStyle name="_Heading_base DCF" xfId="1301" xr:uid="{0B8434BA-0E5E-4CBD-BC6A-53557C97D5D3}"/>
    <cellStyle name="_Heading_Beatles WACC Calculation" xfId="1302" xr:uid="{88CBC478-0455-439C-B55A-64F4848A673F}"/>
    <cellStyle name="_Heading_Beatles WACC Calculation 2" xfId="1303" xr:uid="{CCE10FD5-381E-4209-A4D9-ACD92D71E0C9}"/>
    <cellStyle name="_Heading_Beatles WACC Calculation 3" xfId="1304" xr:uid="{C08A9548-28D6-4B97-BC3F-AF04DB7B2149}"/>
    <cellStyle name="_Heading_Beatles WACC Calculation 4" xfId="1305" xr:uid="{BBD9E8F2-C26A-45C5-B6B5-7B0BB9946070}"/>
    <cellStyle name="_Heading_Beatles WACC Calculation_Bangu - Estimativa de tributação - Base Orçamento 28 01 08 (2)" xfId="1306" xr:uid="{7ECDA9FD-79D9-42E4-A163-4D6D60556625}"/>
    <cellStyle name="_Heading_Beatles WACC Calculation_Bangu Revisão Financiamentos" xfId="1307" xr:uid="{AFB6F2EF-28C7-4980-A59D-F81A73CC8D61}"/>
    <cellStyle name="_Heading_Beatles WACC Calculation_Orc SCGR" xfId="1308" xr:uid="{2A1C04FC-C26F-4372-AB63-5B735B0C4287}"/>
    <cellStyle name="_Heading_Corporate Model_base case" xfId="1309" xr:uid="{0E81D875-DF45-448A-AC4F-709759E66F17}"/>
    <cellStyle name="_Heading_Current Malls" xfId="1310" xr:uid="{C424F614-67F5-409E-AA7B-587927E2235F}"/>
    <cellStyle name="_Heading_Financiamentos Aliansce2" xfId="1311" xr:uid="{EBC9156B-A8D2-48FD-82D5-E3502226BBF6}"/>
    <cellStyle name="_Heading_Financiamentos Aliansce3" xfId="1312" xr:uid="{AD454B59-A857-4D6F-9B58-202046B96D2F}"/>
    <cellStyle name="_Heading_Modelo BRMalls_Carraz" xfId="1313" xr:uid="{72D0E58D-46E3-466E-8F64-B3CE2F091E3F}"/>
    <cellStyle name="_Heading_Modelo em construçào_FINANCIALS thiago" xfId="1314" xr:uid="{E0B360D6-E879-4E1C-8B94-A9BCB1E2FB57}"/>
    <cellStyle name="_Heading_Orçamento 2009_Cash  Funding" xfId="1315" xr:uid="{12502A58-BD3C-4FE5-A869-9934A10F95D3}"/>
    <cellStyle name="_Heading_prestemp" xfId="1316" xr:uid="{BF324ACB-5467-4DB4-8356-39C5FC2CA6BF}"/>
    <cellStyle name="_Heading_prestemp_base DCF" xfId="1317" xr:uid="{DD93B474-093E-4DEB-B660-660D0C8A7338}"/>
    <cellStyle name="_Heading_prestemp_Corporate Model_base case" xfId="1318" xr:uid="{C2650D48-69E5-455E-89D2-ECAA4C974E5C}"/>
    <cellStyle name="_Heading_prestemp_Current Malls" xfId="1319" xr:uid="{D69264C2-380D-46C7-8422-838815B5B404}"/>
    <cellStyle name="_Heading_prestemp_Financiamentos Aliansce2" xfId="1320" xr:uid="{8E71ADF3-6C06-4001-AC7B-C69B9B286FD2}"/>
    <cellStyle name="_Heading_prestemp_Financiamentos Aliansce3" xfId="1321" xr:uid="{0FD8358A-04B4-44B3-B41F-8EB8B094EC6F}"/>
    <cellStyle name="_Heading_prestemp_Modelo BRMalls_Carraz" xfId="1322" xr:uid="{7EA1EFAE-0519-46BF-804A-51E3DE394FBE}"/>
    <cellStyle name="_Heading_prestemp_Modelo em construçào_FINANCIALS thiago" xfId="1323" xr:uid="{DC081BDC-FC82-4AC8-9419-B34B1511C69D}"/>
    <cellStyle name="_Heading_prestemp_Orçamento 2009_Cash  Funding" xfId="1324" xr:uid="{6DA50875-ACAD-4904-8CEA-967D3E97D207}"/>
    <cellStyle name="_Headline" xfId="1325" xr:uid="{B2DAA713-CB7F-4DCB-9823-EA057871DC8C}"/>
    <cellStyle name="_Headline 2" xfId="1326" xr:uid="{3F3A3F16-1930-4C38-9377-0F5A1193F926}"/>
    <cellStyle name="_Headline 3" xfId="1327" xr:uid="{54E572A3-A3A9-4791-B789-52C4306E6391}"/>
    <cellStyle name="_Headline 4" xfId="1328" xr:uid="{2F6D1007-FA13-4E52-A373-D4E54ED89DAF}"/>
    <cellStyle name="_Headline_Bangu - Estimativa de tributação - Base Orçamento 28 01 08 (2)" xfId="1329" xr:uid="{9A3842FC-74DB-4230-AEDF-9F48418CFDA0}"/>
    <cellStyle name="_Headline_Bangu Revisão Financiamentos" xfId="1330" xr:uid="{5992AB50-4E5B-4018-B946-25ACE35CB4CE}"/>
    <cellStyle name="_Headline_Orc SCGR" xfId="1331" xr:uid="{2AEA05EB-696D-41F4-9D1A-82C7911D489F}"/>
    <cellStyle name="_Highlight" xfId="1332" xr:uid="{E4A2A124-0B7D-41D7-BCF5-1D21472C98F6}"/>
    <cellStyle name="_Multiple" xfId="1333" xr:uid="{0ACBD686-9E6E-42EB-9E97-A83D6CF0974F}"/>
    <cellStyle name="_Multiple_01 AVP_ Project Infinitum" xfId="1334" xr:uid="{D8045EC6-60E4-4DFA-B30A-8FD9C5196F3A}"/>
    <cellStyle name="_Multiple_01 TMX BR Revenue mix" xfId="1335" xr:uid="{0023685F-6AED-4A50-935A-E0CC09E1565A}"/>
    <cellStyle name="_Multiple_02 Backup Charts" xfId="1336" xr:uid="{03E1DED3-76AF-40D3-A669-DDCF7D530C10}"/>
    <cellStyle name="_Multiple_02 Blended and actual_Telmex_ buying_ NET" xfId="1337" xr:uid="{E75B9CC6-2B33-4C3F-9AAF-71B66AE02D31}"/>
    <cellStyle name="_Multiple_02 TMX Brazil Management Projections_R$" xfId="1338" xr:uid="{8B03A52A-29AB-4D62-905F-F06732B1630D}"/>
    <cellStyle name="_Multiple_02 TMX Brazil Management Projections_R$ 2" xfId="1339" xr:uid="{A74531CF-00AD-46A9-B917-0E62DEF93068}"/>
    <cellStyle name="_Multiple_02 TMX Brazil Management Projections_R$ 3" xfId="1340" xr:uid="{6923100D-E3AB-4568-B344-064B3FDB0C93}"/>
    <cellStyle name="_Multiple_02 TMX Brazil Management Projections_R$ 4" xfId="1341" xr:uid="{9C4A86D5-19D1-44E5-B9F5-5FABE4226215}"/>
    <cellStyle name="_Multiple_03 Projections Comparison - Infinitum" xfId="1342" xr:uid="{4A8C6FC9-9108-4247-B95C-2497A8C022EC}"/>
    <cellStyle name="_Multiple_04 WACC Vivax" xfId="1343" xr:uid="{AB2A5570-706A-474A-9AEA-C9AE93D5B005}"/>
    <cellStyle name="_Multiple_05 Embratel DCF Model_NEW" xfId="1344" xr:uid="{05CC463C-FBC5-4E4D-9AB2-09222C4B7375}"/>
    <cellStyle name="_Multiple_12 Blended and actual _Telmex_buying_Embratel" xfId="1345" xr:uid="{FB042D07-3A64-4DD1-93E0-C3250E641351}"/>
    <cellStyle name="_Multiple_avp" xfId="1346" xr:uid="{AE8202DA-359F-4C0F-8E8C-530762E1A978}"/>
    <cellStyle name="_Multiple_AVP_ NewCo" xfId="1347" xr:uid="{32D0E467-B52F-41C3-B337-89CBE32AB946}"/>
    <cellStyle name="_Multiple_Brazil bond data" xfId="1348" xr:uid="{A5A6E8A2-6BC4-4312-A3F3-29F136B37B94}"/>
    <cellStyle name="_Multiple_dcf" xfId="1349" xr:uid="{0B6B60C7-0341-496E-B369-B04B052BDE8A}"/>
    <cellStyle name="_Multiple_dcf 2" xfId="10646" xr:uid="{620C2468-1DFB-4DA8-A238-8133EAADF322}"/>
    <cellStyle name="_Multiple_dcf 2 2" xfId="11819" xr:uid="{B9D512CE-64D0-4C7C-9400-4021F28196DA}"/>
    <cellStyle name="_Multiple_dcf 2 2 2" xfId="13720" xr:uid="{F521C00D-CB0D-4EE8-A533-D9D1F8C47762}"/>
    <cellStyle name="_Multiple_dcf 2 2 2 2" xfId="16572" xr:uid="{7C143CC2-B2A4-45FB-B4E3-6894CC0E30F6}"/>
    <cellStyle name="_Multiple_dcf 2 2 3" xfId="15111" xr:uid="{CB874C79-A0C6-43D8-AE6B-F87C02A0A54A}"/>
    <cellStyle name="_Multiple_dcf 2 3" xfId="12830" xr:uid="{1A762E33-F5AE-4319-9B87-F4613367023F}"/>
    <cellStyle name="_Multiple_dcf 2 3 2" xfId="15707" xr:uid="{3DF867E8-FE39-496D-B9BF-908070C8FB33}"/>
    <cellStyle name="_Multiple_dcf 2 4" xfId="14313" xr:uid="{D8F6C7E1-3D84-4932-8F3A-A5F56FF0A1F3}"/>
    <cellStyle name="_Multiple_dcf 3" xfId="11410" xr:uid="{8D016B00-A249-4E4D-91F7-A230871A3CD7}"/>
    <cellStyle name="_Multiple_dcf 3 2" xfId="13321" xr:uid="{C1BFC898-6A5D-47DC-B7EF-62115A5B56E5}"/>
    <cellStyle name="_Multiple_dcf 3 2 2" xfId="16173" xr:uid="{05CC478C-09F8-4CE0-B337-85E7B29B57AA}"/>
    <cellStyle name="_Multiple_dcf 3 3" xfId="14712" xr:uid="{69F199F2-585F-400C-9F12-2341A6E3CF06}"/>
    <cellStyle name="_Multiple_dcf_01_WACC Colombia_Analysis" xfId="1350" xr:uid="{E0C85041-CED9-488F-9FEA-A243D1E3169F}"/>
    <cellStyle name="_Multiple_dcf_04 WACC Vivax" xfId="1351" xr:uid="{20AF56CB-2FFD-4657-8E50-3554137D83F9}"/>
    <cellStyle name="_Multiple_dcf_Sovereign Bonds 060705" xfId="1352" xr:uid="{331B2EA0-2768-4029-A8BD-F7F1A0FDFB22}"/>
    <cellStyle name="_Multiple_dcf_Sovereign Bonds 060705 (version 1)" xfId="1353" xr:uid="{3EFE6C2B-9499-4294-911D-E50D0E4A99A8}"/>
    <cellStyle name="_Multiple_dcf_Sovereign Bonds 060705 (version 1)_01 NET DCF Model" xfId="1354" xr:uid="{3EB0B219-40CB-4D7A-ACD2-0B9B4F294650}"/>
    <cellStyle name="_Multiple_dcf_Sovereign Bonds 060705 (version 1)_03 Embratel DCF Model_Loscos" xfId="1355" xr:uid="{037A3BB8-8EF5-4211-BB54-6D11DB48B6AF}"/>
    <cellStyle name="_Multiple_dcf_Sovereign Bonds 060705 (version 1)_05 NET DCF Model" xfId="1356" xr:uid="{D7A55374-D706-4E92-B3E3-B7CD4A83BD6B}"/>
    <cellStyle name="_Multiple_dcf_Sovereign Bonds 060705 (version 1)_05 TMX Brazil DCF Model" xfId="1357" xr:uid="{137A295E-A9A2-436C-BA2C-024FB8F96F39}"/>
    <cellStyle name="_Multiple_dcf_Sovereign Bonds 060705_01 NET DCF Model" xfId="1358" xr:uid="{D10F0DF8-2468-41D2-BFBA-8492490DFE8B}"/>
    <cellStyle name="_Multiple_dcf_Sovereign Bonds 060705_03 Embratel DCF Model_Loscos" xfId="1359" xr:uid="{3F563D11-13A5-4D66-8025-C3E13187ACD5}"/>
    <cellStyle name="_Multiple_dcf_Sovereign Bonds 060705_05 NET DCF Model" xfId="1360" xr:uid="{CE4B1F53-1BAC-491E-8A75-A602705F825A}"/>
    <cellStyle name="_Multiple_dcf_Sovereign Bonds 060705_05 TMX Brazil DCF Model" xfId="1361" xr:uid="{8951F1AE-DAAF-4050-83EA-A4CDA5102258}"/>
    <cellStyle name="_Multiple_EMT Management Assumptions_v2" xfId="1362" xr:uid="{FE321E78-68E4-41CD-A498-3362AA54AF2E}"/>
    <cellStyle name="_Multiple_LA WACC Discount_1" xfId="1363" xr:uid="{8EFF2F1A-5547-4441-92D0-807755EA9CB8}"/>
    <cellStyle name="_Multiple_LA WACC Discount_1 2" xfId="10647" xr:uid="{F76CC3B0-0550-40D4-BCD8-6E5094A1EA79}"/>
    <cellStyle name="_Multiple_LA WACC Discount_1 2 2" xfId="11820" xr:uid="{BA04CC99-DCD8-4E69-AFAC-EC9F265CD76F}"/>
    <cellStyle name="_Multiple_LA WACC Discount_1 2 2 2" xfId="13721" xr:uid="{5B8AC4BF-E234-44EE-83DE-402C56C80ACA}"/>
    <cellStyle name="_Multiple_LA WACC Discount_1 2 2 2 2" xfId="16573" xr:uid="{0CBA7DFD-1879-464C-9E33-BC8268002F8A}"/>
    <cellStyle name="_Multiple_LA WACC Discount_1 2 2 3" xfId="15112" xr:uid="{CC940ECE-4549-4C0B-B174-125C504A08ED}"/>
    <cellStyle name="_Multiple_LA WACC Discount_1 2 3" xfId="12831" xr:uid="{944390D8-45D1-4614-802E-E0F3C4A6F5BF}"/>
    <cellStyle name="_Multiple_LA WACC Discount_1 2 3 2" xfId="15708" xr:uid="{29F874DB-FD31-422C-9674-E3814411E643}"/>
    <cellStyle name="_Multiple_LA WACC Discount_1 2 4" xfId="14314" xr:uid="{29A5AA4B-0EB6-4793-AA8E-5DA8624A3447}"/>
    <cellStyle name="_Multiple_LA WACC Discount_1 3" xfId="11411" xr:uid="{2493E894-D723-4193-A650-E933C9A86980}"/>
    <cellStyle name="_Multiple_LA WACC Discount_1 3 2" xfId="13322" xr:uid="{C2D2528D-CF1A-4D8C-AB05-D0F3DFA270FD}"/>
    <cellStyle name="_Multiple_LA WACC Discount_1 3 2 2" xfId="16174" xr:uid="{5E883128-D570-460B-9944-BF17F46DA4B4}"/>
    <cellStyle name="_Multiple_LA WACC Discount_1 3 3" xfId="14713" xr:uid="{A1C2FF75-A5E8-4483-8B7E-CD366544B447}"/>
    <cellStyle name="_Multiple_LA WACC Discount_1_Sovereign Bonds 060705" xfId="1364" xr:uid="{8B050250-63AF-4565-B676-27FF7BF5516D}"/>
    <cellStyle name="_Multiple_LA WACC Discount_1_Sovereign Bonds 060705 (version 1)" xfId="1365" xr:uid="{D1E87851-EE20-4A8F-A0E2-98B6F7FFDD55}"/>
    <cellStyle name="_Multiple_LA WACC Discount_1_Sovereign Bonds 060705 (version 1)_01 NET DCF Model" xfId="1366" xr:uid="{99A31CCA-3CEC-4E48-AC8C-B0016D792E2A}"/>
    <cellStyle name="_Multiple_LA WACC Discount_1_Sovereign Bonds 060705 (version 1)_03 Embratel DCF Model_Loscos" xfId="1367" xr:uid="{79C4CF78-2EBA-4CC4-B44A-6B73213356F6}"/>
    <cellStyle name="_Multiple_LA WACC Discount_1_Sovereign Bonds 060705 (version 1)_05 NET DCF Model" xfId="1368" xr:uid="{B632A40F-4361-4205-99A4-6C642FF936CE}"/>
    <cellStyle name="_Multiple_LA WACC Discount_1_Sovereign Bonds 060705 (version 1)_05 TMX Brazil DCF Model" xfId="1369" xr:uid="{5D460D93-648A-4B8C-8AD8-46F8C60AFD51}"/>
    <cellStyle name="_Multiple_LA WACC Discount_1_Sovereign Bonds 060705_01 NET DCF Model" xfId="1370" xr:uid="{374BF8F8-AE27-464B-9071-880407619D15}"/>
    <cellStyle name="_Multiple_LA WACC Discount_1_Sovereign Bonds 060705_03 Embratel DCF Model_Loscos" xfId="1371" xr:uid="{F333C1AE-845D-4F05-89B0-6C412BC2025D}"/>
    <cellStyle name="_Multiple_LA WACC Discount_1_Sovereign Bonds 060705_05 NET DCF Model" xfId="1372" xr:uid="{B04910E3-CEE0-4BE8-AC64-9AC7F12B6D65}"/>
    <cellStyle name="_Multiple_LA WACC Discount_1_Sovereign Bonds 060705_05 TMX Brazil DCF Model" xfId="1373" xr:uid="{CECE1EAF-C23E-4A7F-AD76-44A64E49D928}"/>
    <cellStyle name="_Multiple_Net Management Projections_2" xfId="1374" xr:uid="{A7D7AF35-B2C3-48D1-9AFE-F9FEC2CC4AA3}"/>
    <cellStyle name="_Multiple_Oil &amp; Gas betas" xfId="1375" xr:uid="{D3745095-3E73-4D57-989E-F6495779F8EC}"/>
    <cellStyle name="_Multiple_Pay TV Subscribers" xfId="1376" xr:uid="{54F72081-5171-4278-BC98-586675AA4F91}"/>
    <cellStyle name="_Multiple_Revenue Mix Chart" xfId="1377" xr:uid="{8652B99B-8EF1-4596-92A6-E7E4C3535083}"/>
    <cellStyle name="_Multiple_Sovereign Bonds 060705" xfId="1378" xr:uid="{98560446-7B87-41D7-93EF-98F6BF78A267}"/>
    <cellStyle name="_Multiple_Sovereign Bonds 060705 (version 1)" xfId="1379" xr:uid="{F0C80A08-5B64-4020-807B-0FF61778CAC4}"/>
    <cellStyle name="_Multiple_Sovereign Bonds 060705_1" xfId="1380" xr:uid="{CDDD8593-A5FC-4C84-8F27-41A698EE67C1}"/>
    <cellStyle name="_Multiple_Sovereign Bonds 060705_Consolidação" xfId="1381" xr:uid="{088AAC3D-3310-4E5F-83BD-5D6DD1F246D9}"/>
    <cellStyle name="_Multiple_Sovereign Bonds 060705_Dados por segmento julho 06" xfId="1382" xr:uid="{F6F7925E-6465-4C38-A32A-08F7716A0976}"/>
    <cellStyle name="_Multiple_Sovereign Bonds 060705_Estudo de Viabilidade - EXP BHS" xfId="1383" xr:uid="{A8C187D9-520B-4681-85D2-69BA8F3ACA6C}"/>
    <cellStyle name="_Multiple_Sovereign Bonds 060705_FP 100" xfId="1384" xr:uid="{852565A2-0050-4128-9822-F2A87E86BB67}"/>
    <cellStyle name="_Multiple_v4_Dealcomp_distribution" xfId="1385" xr:uid="{CB004620-B6F6-4E9D-9D10-FE09B8A1B683}"/>
    <cellStyle name="_Multiple_WACC Analysis" xfId="1386" xr:uid="{7D02785B-9F71-45FE-B4AA-99393F83C7F3}"/>
    <cellStyle name="_Multiple_WACC Analysis_4b_0827_2" xfId="1387" xr:uid="{59EE459A-9C83-45D7-9060-E605B8BB607F}"/>
    <cellStyle name="_Multiple_WACC Analysis_4b_0827_2 2" xfId="10648" xr:uid="{FBFEDBD5-C83F-4B07-A251-11B492FEE3EC}"/>
    <cellStyle name="_Multiple_WACC Analysis_4b_0827_2 2 2" xfId="11821" xr:uid="{40641E54-E441-49C0-BF34-16F3B44ADE02}"/>
    <cellStyle name="_Multiple_WACC Analysis_4b_0827_2 2 2 2" xfId="13722" xr:uid="{3ABABD31-7D23-4FD7-B035-5CEB8F017FDE}"/>
    <cellStyle name="_Multiple_WACC Analysis_4b_0827_2 2 2 2 2" xfId="16574" xr:uid="{3BFF60B4-61B2-46C9-8F4C-A2BE9B156AB3}"/>
    <cellStyle name="_Multiple_WACC Analysis_4b_0827_2 2 2 3" xfId="15113" xr:uid="{2D9D715E-12C7-44AB-AC37-73EC60CC7B1E}"/>
    <cellStyle name="_Multiple_WACC Analysis_4b_0827_2 2 3" xfId="12832" xr:uid="{BB27B3F9-D91A-4EA6-8299-548B198FA2FF}"/>
    <cellStyle name="_Multiple_WACC Analysis_4b_0827_2 2 3 2" xfId="15709" xr:uid="{A19E69C2-68ED-4BB5-AE4C-86C4EF64F448}"/>
    <cellStyle name="_Multiple_WACC Analysis_4b_0827_2 2 4" xfId="14315" xr:uid="{2C463C4F-E789-4629-973D-91528113C462}"/>
    <cellStyle name="_Multiple_WACC Analysis_4b_0827_2 3" xfId="11412" xr:uid="{0DF85F51-303E-46D5-BD66-DA90F722F06E}"/>
    <cellStyle name="_Multiple_WACC Analysis_4b_0827_2 3 2" xfId="13323" xr:uid="{8C7F6F8E-8B83-44DD-8DA5-D4813487DCDD}"/>
    <cellStyle name="_Multiple_WACC Analysis_4b_0827_2 3 2 2" xfId="16175" xr:uid="{5A463C09-8D98-4624-B187-37201CAEF15C}"/>
    <cellStyle name="_Multiple_WACC Analysis_4b_0827_2 3 3" xfId="14714" xr:uid="{0829C5BC-D848-40B3-A15F-16C5DA6F8E82}"/>
    <cellStyle name="_Multiple_WACC Analysis_4b_0827_2_Sovereign Bonds 060705" xfId="1388" xr:uid="{2A1DD414-5A9E-4F86-9004-7334E5185F51}"/>
    <cellStyle name="_Multiple_WACC Analysis_4b_0827_2_Sovereign Bonds 060705 (version 1)" xfId="1389" xr:uid="{B5171099-39FC-43C6-9079-6F638DBEF107}"/>
    <cellStyle name="_Multiple_WACC Analysis_4b_0827_2_Sovereign Bonds 060705 (version 1)_01 NET DCF Model" xfId="1390" xr:uid="{209517FC-FBC6-4AE4-B4E3-91CD1082AF0D}"/>
    <cellStyle name="_Multiple_WACC Analysis_4b_0827_2_Sovereign Bonds 060705 (version 1)_03 Embratel DCF Model_Loscos" xfId="1391" xr:uid="{4C696089-F53D-4A3F-9166-F38FA70F9169}"/>
    <cellStyle name="_Multiple_WACC Analysis_4b_0827_2_Sovereign Bonds 060705 (version 1)_05 NET DCF Model" xfId="1392" xr:uid="{89552F4E-463F-4CA5-AF4E-31583AB2A98A}"/>
    <cellStyle name="_Multiple_WACC Analysis_4b_0827_2_Sovereign Bonds 060705 (version 1)_05 TMX Brazil DCF Model" xfId="1393" xr:uid="{26E49059-368E-48A9-89DC-AF271A39AE79}"/>
    <cellStyle name="_Multiple_WACC Analysis_4b_0827_2_Sovereign Bonds 060705_01 NET DCF Model" xfId="1394" xr:uid="{284FCA57-C6CF-44B3-9B86-2F9C7F57BFD8}"/>
    <cellStyle name="_Multiple_WACC Analysis_4b_0827_2_Sovereign Bonds 060705_03 Embratel DCF Model_Loscos" xfId="1395" xr:uid="{8EC3B437-CE39-459C-956F-ABBDEE8AE7D6}"/>
    <cellStyle name="_Multiple_WACC Analysis_4b_0827_2_Sovereign Bonds 060705_05 NET DCF Model" xfId="1396" xr:uid="{A92D7579-55E4-47B6-B458-5E948DC7B118}"/>
    <cellStyle name="_Multiple_WACC Analysis_4b_0827_2_Sovereign Bonds 060705_05 TMX Brazil DCF Model" xfId="1397" xr:uid="{10C965F0-894E-4BBC-AAD2-AC71CEA1BCB5}"/>
    <cellStyle name="_MultipleSpace" xfId="1398" xr:uid="{08732E9D-CF48-4A63-8B2C-986FC736D8C9}"/>
    <cellStyle name="_MultipleSpace_01 AVP_ Project Infinitum" xfId="1399" xr:uid="{D7388F90-DE20-4502-8975-960206356FBC}"/>
    <cellStyle name="_MultipleSpace_01 TMX BR Revenue mix" xfId="1400" xr:uid="{560EB9B1-085D-48B1-948A-14848EBF7172}"/>
    <cellStyle name="_MultipleSpace_02 Backup Charts" xfId="1401" xr:uid="{B6ED83B7-DA68-45AB-8164-43E9E19CD319}"/>
    <cellStyle name="_MultipleSpace_02 Blended and actual_Telmex_ buying_ NET" xfId="1402" xr:uid="{B9B59D4B-6318-4193-B177-CAF32DBC0A86}"/>
    <cellStyle name="_MultipleSpace_02 TMX Brazil Management Projections_R$" xfId="1403" xr:uid="{385E0F07-74D8-4F0A-B1DD-E03B8ECEB450}"/>
    <cellStyle name="_MultipleSpace_02 TMX Brazil Management Projections_R$ 2" xfId="1404" xr:uid="{9B1F83EE-EA98-42FA-9BB4-2F818792D030}"/>
    <cellStyle name="_MultipleSpace_02 TMX Brazil Management Projections_R$ 3" xfId="1405" xr:uid="{2B3B11F9-3853-4239-AEBB-DF24E11FC005}"/>
    <cellStyle name="_MultipleSpace_02 TMX Brazil Management Projections_R$ 4" xfId="1406" xr:uid="{BA9E3558-5B37-4EDC-B583-2C67B66F06BC}"/>
    <cellStyle name="_MultipleSpace_03 Projections Comparison - Infinitum" xfId="1407" xr:uid="{6AA65124-1B43-4B89-BEDA-11AD9145E9DC}"/>
    <cellStyle name="_MultipleSpace_04 WACC Vivax" xfId="1408" xr:uid="{043CDF50-13D9-4C89-AEDC-FE8D31EF1BBD}"/>
    <cellStyle name="_MultipleSpace_05 Embratel DCF Model_NEW" xfId="1409" xr:uid="{767148EF-130F-49E1-8B4B-38B2C8D9DCA1}"/>
    <cellStyle name="_MultipleSpace_12 Blended and actual _Telmex_buying_Embratel" xfId="1410" xr:uid="{46EE92F8-38A2-4AB6-93F0-FC275C2DCCD5}"/>
    <cellStyle name="_MultipleSpace_avp" xfId="1411" xr:uid="{4108A674-E047-4637-8D38-6F8ED2B6D3EA}"/>
    <cellStyle name="_MultipleSpace_AVP_ NewCo" xfId="1412" xr:uid="{B09F9432-E2FD-47C9-B179-CF7EC2C85C90}"/>
    <cellStyle name="_MultipleSpace_Brazil bond data" xfId="1413" xr:uid="{35BCD228-1B9F-42FC-BB28-48B52386206A}"/>
    <cellStyle name="_MultipleSpace_dcf" xfId="1414" xr:uid="{08AC8462-7383-4613-A4C6-A2FE56955107}"/>
    <cellStyle name="_MultipleSpace_dcf 2" xfId="10649" xr:uid="{BB9AC82E-D46F-4AC5-AD45-33A71FF1EB16}"/>
    <cellStyle name="_MultipleSpace_dcf 2 2" xfId="11822" xr:uid="{4D5B5F92-782D-46D2-9D87-CCEEA69ADA76}"/>
    <cellStyle name="_MultipleSpace_dcf 2 2 2" xfId="13723" xr:uid="{90CB0B28-41B8-4289-8671-B9BDCB1EF696}"/>
    <cellStyle name="_MultipleSpace_dcf 2 2 2 2" xfId="16575" xr:uid="{E8A8EAD4-8F8B-416F-BAA5-37906F6AAFED}"/>
    <cellStyle name="_MultipleSpace_dcf 2 2 3" xfId="15114" xr:uid="{77DE915E-B2F5-466E-BEE6-C9EAA590F03C}"/>
    <cellStyle name="_MultipleSpace_dcf 2 3" xfId="12833" xr:uid="{33736CEB-D332-4D6C-9F58-E569C0DF8524}"/>
    <cellStyle name="_MultipleSpace_dcf 2 3 2" xfId="15710" xr:uid="{C9620838-DAD6-447A-AEDF-CB5B2DE804F5}"/>
    <cellStyle name="_MultipleSpace_dcf 2 4" xfId="14316" xr:uid="{74F57380-1CF3-4438-A68C-A372A0164FFD}"/>
    <cellStyle name="_MultipleSpace_dcf 3" xfId="11413" xr:uid="{5185E48F-6E0A-4DE9-A63E-48E47A5F64BF}"/>
    <cellStyle name="_MultipleSpace_dcf 3 2" xfId="13324" xr:uid="{247C0BBA-9A41-4C93-BBD7-5643B925B34D}"/>
    <cellStyle name="_MultipleSpace_dcf 3 2 2" xfId="16176" xr:uid="{4014D164-2DDE-46AB-A7B3-51141753623B}"/>
    <cellStyle name="_MultipleSpace_dcf 3 3" xfId="14715" xr:uid="{0F3768B1-974D-4BD7-AA9E-CDE185648E85}"/>
    <cellStyle name="_MultipleSpace_dcf_01_WACC Colombia_Analysis" xfId="1415" xr:uid="{67B750FD-3B47-46D6-90F4-C95F3C495537}"/>
    <cellStyle name="_MultipleSpace_dcf_04 WACC Vivax" xfId="1416" xr:uid="{49B21E2A-C3D4-406F-9F46-B458C61E7E9A}"/>
    <cellStyle name="_MultipleSpace_dcf_Sovereign Bonds 060705" xfId="1417" xr:uid="{D4D29062-A9A6-435F-8818-6966A545C974}"/>
    <cellStyle name="_MultipleSpace_dcf_Sovereign Bonds 060705 (version 1)" xfId="1418" xr:uid="{932E372F-4EF8-4F6C-BDA9-3FDD13D45F3A}"/>
    <cellStyle name="_MultipleSpace_dcf_Sovereign Bonds 060705 (version 1)_01 NET DCF Model" xfId="1419" xr:uid="{A6BAB1E3-E830-4BCA-B34F-1DB9B2C85369}"/>
    <cellStyle name="_MultipleSpace_dcf_Sovereign Bonds 060705 (version 1)_03 Embratel DCF Model_Loscos" xfId="1420" xr:uid="{981E3281-F42B-49EE-86CC-B6412624185A}"/>
    <cellStyle name="_MultipleSpace_dcf_Sovereign Bonds 060705 (version 1)_05 NET DCF Model" xfId="1421" xr:uid="{B0C5B6FC-AE82-450A-8E94-754B18621FDE}"/>
    <cellStyle name="_MultipleSpace_dcf_Sovereign Bonds 060705 (version 1)_05 TMX Brazil DCF Model" xfId="1422" xr:uid="{B3647FB3-E211-4D31-B017-57F8F018EE0C}"/>
    <cellStyle name="_MultipleSpace_dcf_Sovereign Bonds 060705_01 NET DCF Model" xfId="1423" xr:uid="{CE4E17DE-0EC3-46BD-B6AB-B662EB8102D2}"/>
    <cellStyle name="_MultipleSpace_dcf_Sovereign Bonds 060705_03 Embratel DCF Model_Loscos" xfId="1424" xr:uid="{9E25D20E-28CF-4A65-A776-4F0194718943}"/>
    <cellStyle name="_MultipleSpace_dcf_Sovereign Bonds 060705_05 NET DCF Model" xfId="1425" xr:uid="{27AFCC97-626B-4816-80CD-FD4176B62C6A}"/>
    <cellStyle name="_MultipleSpace_dcf_Sovereign Bonds 060705_05 TMX Brazil DCF Model" xfId="1426" xr:uid="{BC74ACDE-DC7E-4625-8648-175B6DC4BFB1}"/>
    <cellStyle name="_MultipleSpace_EMT Management Assumptions_v2" xfId="1427" xr:uid="{52235CA8-116A-42FD-9A62-A0C3D0E81115}"/>
    <cellStyle name="_MultipleSpace_LA WACC Discount_1" xfId="1428" xr:uid="{F617FA64-D835-46BF-92C5-8CF6976858DD}"/>
    <cellStyle name="_MultipleSpace_LA WACC Discount_1 2" xfId="10650" xr:uid="{D42787D7-173D-4299-9E8F-CD00C6ADB0E4}"/>
    <cellStyle name="_MultipleSpace_LA WACC Discount_1 2 2" xfId="11823" xr:uid="{D1875051-8520-4A9A-8592-1364BCB3E484}"/>
    <cellStyle name="_MultipleSpace_LA WACC Discount_1 2 2 2" xfId="13724" xr:uid="{7EB3F29E-2C25-4A57-A617-EC26DB7ABCD0}"/>
    <cellStyle name="_MultipleSpace_LA WACC Discount_1 2 2 2 2" xfId="16576" xr:uid="{B6241337-25B8-452E-922C-C1A2F06B57F0}"/>
    <cellStyle name="_MultipleSpace_LA WACC Discount_1 2 2 3" xfId="15115" xr:uid="{6B985BD6-ABD5-4DD3-9D73-62F086B04429}"/>
    <cellStyle name="_MultipleSpace_LA WACC Discount_1 2 3" xfId="12834" xr:uid="{74F7B364-E7E3-4CDD-BFF5-5B008548E38C}"/>
    <cellStyle name="_MultipleSpace_LA WACC Discount_1 2 3 2" xfId="15711" xr:uid="{8797EB9F-F65F-452E-AA77-711C03130245}"/>
    <cellStyle name="_MultipleSpace_LA WACC Discount_1 2 4" xfId="14317" xr:uid="{7BD8107F-6B1F-4F27-BA63-A13E0E43E129}"/>
    <cellStyle name="_MultipleSpace_LA WACC Discount_1 3" xfId="11414" xr:uid="{3625DD23-6910-4858-80E3-094B6D0E12AE}"/>
    <cellStyle name="_MultipleSpace_LA WACC Discount_1 3 2" xfId="13325" xr:uid="{3BEF8CDC-2BC4-464C-9DE5-B18AEDFFC78D}"/>
    <cellStyle name="_MultipleSpace_LA WACC Discount_1 3 2 2" xfId="16177" xr:uid="{93B0471D-1B79-4897-B661-88DFC099C15E}"/>
    <cellStyle name="_MultipleSpace_LA WACC Discount_1 3 3" xfId="14716" xr:uid="{4359CFFD-94D7-4186-B3C5-BDF49DF5A5D1}"/>
    <cellStyle name="_MultipleSpace_LA WACC Discount_1_Sovereign Bonds 060705" xfId="1429" xr:uid="{5D7F01E0-B6B0-4D08-95A8-279D74D115DB}"/>
    <cellStyle name="_MultipleSpace_LA WACC Discount_1_Sovereign Bonds 060705 (version 1)" xfId="1430" xr:uid="{762B83E5-A872-44AD-8078-0BE88011F6FC}"/>
    <cellStyle name="_MultipleSpace_LA WACC Discount_1_Sovereign Bonds 060705 (version 1)_01 NET DCF Model" xfId="1431" xr:uid="{561A5762-C1C2-4485-9C07-4B9575593AD2}"/>
    <cellStyle name="_MultipleSpace_LA WACC Discount_1_Sovereign Bonds 060705 (version 1)_03 Embratel DCF Model_Loscos" xfId="1432" xr:uid="{CE0CF765-0322-4503-B2E9-78162F123690}"/>
    <cellStyle name="_MultipleSpace_LA WACC Discount_1_Sovereign Bonds 060705 (version 1)_05 NET DCF Model" xfId="1433" xr:uid="{F0D2FAE8-A32D-4B23-B5AB-0323DD1BA603}"/>
    <cellStyle name="_MultipleSpace_LA WACC Discount_1_Sovereign Bonds 060705 (version 1)_05 TMX Brazil DCF Model" xfId="1434" xr:uid="{AE4EB29B-C0F1-4779-88A4-40D031F413EE}"/>
    <cellStyle name="_MultipleSpace_LA WACC Discount_1_Sovereign Bonds 060705_01 NET DCF Model" xfId="1435" xr:uid="{935ED557-AAC2-4280-8DE1-AC5C7B06BE75}"/>
    <cellStyle name="_MultipleSpace_LA WACC Discount_1_Sovereign Bonds 060705_03 Embratel DCF Model_Loscos" xfId="1436" xr:uid="{9FA976BA-D75D-4700-BCDA-C98625FB60ED}"/>
    <cellStyle name="_MultipleSpace_LA WACC Discount_1_Sovereign Bonds 060705_05 NET DCF Model" xfId="1437" xr:uid="{197C9CF1-C92B-4BDE-8FEF-B0F7279B96A3}"/>
    <cellStyle name="_MultipleSpace_LA WACC Discount_1_Sovereign Bonds 060705_05 TMX Brazil DCF Model" xfId="1438" xr:uid="{A28AB92F-8C2B-475C-B42B-D249B7CA14E7}"/>
    <cellStyle name="_MultipleSpace_Net Management Projections_2" xfId="1439" xr:uid="{F0621382-6283-4858-96D0-852E65AB2719}"/>
    <cellStyle name="_MultipleSpace_Oil &amp; Gas betas" xfId="1440" xr:uid="{C4ED8E8C-B2FF-4CF2-96F2-B283502256B9}"/>
    <cellStyle name="_MultipleSpace_Pay TV Subscribers" xfId="1441" xr:uid="{AF72D9AA-D39E-425C-A54F-5563EA9CAB8A}"/>
    <cellStyle name="_MultipleSpace_Revenue Mix Chart" xfId="1442" xr:uid="{A34893E9-1004-4070-94A9-62BC16F1AE18}"/>
    <cellStyle name="_MultipleSpace_Sovereign Bonds 060705" xfId="1443" xr:uid="{102B4DE6-8B0E-4516-8A3D-58CED3B6AAE0}"/>
    <cellStyle name="_MultipleSpace_Sovereign Bonds 060705 (version 1)" xfId="1444" xr:uid="{D4AAEFC2-C58A-4BDB-A307-DA9C28125868}"/>
    <cellStyle name="_MultipleSpace_Sovereign Bonds 060705 (version 1)_01 NET DCF Model" xfId="1445" xr:uid="{8670080E-172F-476C-8905-9D3860AF64B9}"/>
    <cellStyle name="_MultipleSpace_Sovereign Bonds 060705 (version 1)_03 Embratel DCF Model_Loscos" xfId="1446" xr:uid="{C1A65ADD-32FA-4D05-B5AA-19CA3701FFB2}"/>
    <cellStyle name="_MultipleSpace_Sovereign Bonds 060705 (version 1)_05 NET DCF Model" xfId="1447" xr:uid="{204AFAA3-5046-4DDE-9107-E86824BBEBB9}"/>
    <cellStyle name="_MultipleSpace_Sovereign Bonds 060705 (version 1)_05 TMX Brazil DCF Model" xfId="1448" xr:uid="{1818ADDE-B2E7-45AF-B142-5EE107169250}"/>
    <cellStyle name="_MultipleSpace_Sovereign Bonds 060705 (version 1)_Consolidação" xfId="1449" xr:uid="{65499EE3-5AEF-4E37-A57C-C05B835776F2}"/>
    <cellStyle name="_MultipleSpace_Sovereign Bonds 060705 (version 1)_Consolidação IMOB" xfId="1450" xr:uid="{1A6B51CE-2D51-4FEB-8FAC-B1D0B8C95012}"/>
    <cellStyle name="_MultipleSpace_Sovereign Bonds 060705 (version 1)_Estudo de Viabilidade -IMOB Henri" xfId="1451" xr:uid="{A5D378A1-DD8E-47F8-B36A-2593DFA9EDB3}"/>
    <cellStyle name="_MultipleSpace_Sovereign Bonds 060705 (version 1)_FP 100" xfId="1452" xr:uid="{9D32F856-16FD-49A8-84D5-7A93F5D71024}"/>
    <cellStyle name="_MultipleSpace_Sovereign Bonds 060705 (version 1)_Península" xfId="1453" xr:uid="{8982B898-3D2D-4AD6-AE62-25CA20C6F5C1}"/>
    <cellStyle name="_MultipleSpace_Sovereign Bonds 060705 (version 1)_Peninsula_0510" xfId="1454" xr:uid="{3D423FE5-7817-406D-BF4D-4DEB794AD128}"/>
    <cellStyle name="_MultipleSpace_Sovereign Bonds 060705 (version 1)_Resumo Juros e Variações" xfId="1455" xr:uid="{76A24402-A246-4693-B77B-C9AACE24E464}"/>
    <cellStyle name="_MultipleSpace_Sovereign Bonds 060705_1" xfId="1456" xr:uid="{1090EC7B-5305-4297-8F66-E59EF8328D62}"/>
    <cellStyle name="_MultipleSpace_Sovereign Bonds 060705_1_01 NET DCF Model" xfId="1457" xr:uid="{5A067284-E0B4-4C1D-807F-C6EC9AD82F92}"/>
    <cellStyle name="_MultipleSpace_Sovereign Bonds 060705_1_03 Embratel DCF Model_Loscos" xfId="1458" xr:uid="{D491FF1D-A4CA-49DA-AEB4-C630C16DEFCF}"/>
    <cellStyle name="_MultipleSpace_Sovereign Bonds 060705_1_05 NET DCF Model" xfId="1459" xr:uid="{DF2FC96B-C391-48FD-8178-A70105D92921}"/>
    <cellStyle name="_MultipleSpace_Sovereign Bonds 060705_1_05 TMX Brazil DCF Model" xfId="1460" xr:uid="{84477065-8BA0-4082-B009-4DC160E35ECE}"/>
    <cellStyle name="_MultipleSpace_Sovereign Bonds 060705_1_Consolidação" xfId="1461" xr:uid="{B2F1D43A-60F1-4A4A-BAE6-8E0F3F328DF3}"/>
    <cellStyle name="_MultipleSpace_Sovereign Bonds 060705_1_Consolidação IMOB" xfId="1462" xr:uid="{E8958AEC-117D-4E8F-8D4A-6B787687B1F6}"/>
    <cellStyle name="_MultipleSpace_Sovereign Bonds 060705_1_Estudo de Viabilidade -IMOB Henri" xfId="1463" xr:uid="{E8C8C77C-C207-4EC6-98BD-BC89319DCC20}"/>
    <cellStyle name="_MultipleSpace_Sovereign Bonds 060705_1_FP 100" xfId="1464" xr:uid="{3DF45AA1-7428-4ABC-88E7-F7E022585337}"/>
    <cellStyle name="_MultipleSpace_Sovereign Bonds 060705_1_Península" xfId="1465" xr:uid="{6B4E73F0-7B9F-4FDE-A062-01202324C396}"/>
    <cellStyle name="_MultipleSpace_Sovereign Bonds 060705_1_Peninsula_0510" xfId="1466" xr:uid="{2615C2FA-3128-4318-867A-4ADC387E113D}"/>
    <cellStyle name="_MultipleSpace_Sovereign Bonds 060705_1_Resumo Juros e Variações" xfId="1467" xr:uid="{23CFCA7B-429F-4AFD-A5AB-21ED9291DDCC}"/>
    <cellStyle name="_MultipleSpace_Sovereign Bonds 060705_Consolidação" xfId="1468" xr:uid="{ABF2E5D1-6E68-4C25-B57D-EABA343B9DD7}"/>
    <cellStyle name="_MultipleSpace_Sovereign Bonds 060705_Consolidação IMOB" xfId="1469" xr:uid="{5746004F-10C0-4F6C-8A8C-AF8D017AB069}"/>
    <cellStyle name="_MultipleSpace_Sovereign Bonds 060705_Dados por segmento julho 06" xfId="1470" xr:uid="{E5C255B8-1047-470F-97C1-C7F590560AB3}"/>
    <cellStyle name="_MultipleSpace_Sovereign Bonds 060705_Estudo de Viabilidade - EXP BHS" xfId="1471" xr:uid="{1B66AA3D-37D8-4825-A3A3-5949520132BD}"/>
    <cellStyle name="_MultipleSpace_Sovereign Bonds 060705_Estudo de Viabilidade - EXP BHS_Consolidação" xfId="1472" xr:uid="{456180DC-FCE9-4900-B1A9-8F197DFCA2CC}"/>
    <cellStyle name="_MultipleSpace_Sovereign Bonds 060705_FP 100" xfId="1473" xr:uid="{BDDBAD45-9DEE-4562-B43E-75BDA688E8B0}"/>
    <cellStyle name="_MultipleSpace_Sovereign Bonds 060705_Resumo Juros e Variações" xfId="1474" xr:uid="{BA61FA18-4710-4DA1-A9C1-C7BB34A0EEA2}"/>
    <cellStyle name="_MultipleSpace_WACC Analysis" xfId="1475" xr:uid="{1F1D51CF-CD3F-4313-AA5A-041F50F682FB}"/>
    <cellStyle name="_MultipleSpace_WACC Analysis_4b_0827_2" xfId="1476" xr:uid="{F0348544-C86D-4377-94BB-3F1CB7CB9702}"/>
    <cellStyle name="_MultipleSpace_WACC Analysis_4b_0827_2 2" xfId="10651" xr:uid="{9073731D-F37B-4F1E-AECB-EC9B73E9777C}"/>
    <cellStyle name="_MultipleSpace_WACC Analysis_4b_0827_2 2 2" xfId="11824" xr:uid="{60C70A67-3030-4997-9E93-31B56623ADEB}"/>
    <cellStyle name="_MultipleSpace_WACC Analysis_4b_0827_2 2 2 2" xfId="13725" xr:uid="{220CF8A6-E4B2-4CA7-B661-BA5A200C8EAD}"/>
    <cellStyle name="_MultipleSpace_WACC Analysis_4b_0827_2 2 2 2 2" xfId="16577" xr:uid="{63E76D5D-47A2-4FDB-9C13-7A595FCB35A4}"/>
    <cellStyle name="_MultipleSpace_WACC Analysis_4b_0827_2 2 2 3" xfId="15116" xr:uid="{3F0A1B20-D557-4005-8B00-3B1798AE102D}"/>
    <cellStyle name="_MultipleSpace_WACC Analysis_4b_0827_2 2 3" xfId="12835" xr:uid="{9F7F3A58-D042-4111-8305-1213A74B32BC}"/>
    <cellStyle name="_MultipleSpace_WACC Analysis_4b_0827_2 2 3 2" xfId="15712" xr:uid="{C962D51A-C849-45AD-967F-55EB519EC38F}"/>
    <cellStyle name="_MultipleSpace_WACC Analysis_4b_0827_2 2 4" xfId="14318" xr:uid="{FDD09BB5-E95A-4988-91FA-15FE9BC2EEAE}"/>
    <cellStyle name="_MultipleSpace_WACC Analysis_4b_0827_2 3" xfId="11415" xr:uid="{8A64C9C5-003C-43E9-BE06-E06D6B34DCEB}"/>
    <cellStyle name="_MultipleSpace_WACC Analysis_4b_0827_2 3 2" xfId="13326" xr:uid="{378F8390-EECB-49C5-B026-87674E25D3E9}"/>
    <cellStyle name="_MultipleSpace_WACC Analysis_4b_0827_2 3 2 2" xfId="16178" xr:uid="{4B69A224-754A-4DC2-BDF6-603D3FF2BFFA}"/>
    <cellStyle name="_MultipleSpace_WACC Analysis_4b_0827_2 3 3" xfId="14717" xr:uid="{FC5A2150-B59E-4090-8B4F-35075C45046C}"/>
    <cellStyle name="_MultipleSpace_WACC Analysis_4b_0827_2_Sovereign Bonds 060705" xfId="1477" xr:uid="{069B28D1-5146-425F-957B-6FDB7DA27C9A}"/>
    <cellStyle name="_MultipleSpace_WACC Analysis_4b_0827_2_Sovereign Bonds 060705 (version 1)" xfId="1478" xr:uid="{C063B18D-8A61-4454-AE3F-826CC496E1BE}"/>
    <cellStyle name="_MultipleSpace_WACC Analysis_4b_0827_2_Sovereign Bonds 060705 (version 1)_01 NET DCF Model" xfId="1479" xr:uid="{E3B6E500-DC19-4001-AB50-EC4BC529C79C}"/>
    <cellStyle name="_MultipleSpace_WACC Analysis_4b_0827_2_Sovereign Bonds 060705 (version 1)_03 Embratel DCF Model_Loscos" xfId="1480" xr:uid="{1389B1BF-94D3-45A1-86E8-8A3259E986DA}"/>
    <cellStyle name="_MultipleSpace_WACC Analysis_4b_0827_2_Sovereign Bonds 060705 (version 1)_05 NET DCF Model" xfId="1481" xr:uid="{0699561E-2CB0-4788-8E6B-54F1573E9C6B}"/>
    <cellStyle name="_MultipleSpace_WACC Analysis_4b_0827_2_Sovereign Bonds 060705 (version 1)_05 TMX Brazil DCF Model" xfId="1482" xr:uid="{025C0C1F-9F87-48E8-9EEF-6C3C5481A96A}"/>
    <cellStyle name="_MultipleSpace_WACC Analysis_4b_0827_2_Sovereign Bonds 060705_01 NET DCF Model" xfId="1483" xr:uid="{6FA3BDE4-F5DC-42B6-BE65-EBFC70C84991}"/>
    <cellStyle name="_MultipleSpace_WACC Analysis_4b_0827_2_Sovereign Bonds 060705_03 Embratel DCF Model_Loscos" xfId="1484" xr:uid="{7E4D4442-72C9-4832-833F-C2D84F557101}"/>
    <cellStyle name="_MultipleSpace_WACC Analysis_4b_0827_2_Sovereign Bonds 060705_05 NET DCF Model" xfId="1485" xr:uid="{51AA9458-6284-4659-9E9D-8CF8FF5F09BF}"/>
    <cellStyle name="_MultipleSpace_WACC Analysis_4b_0827_2_Sovereign Bonds 060705_05 TMX Brazil DCF Model" xfId="1486" xr:uid="{16AFB445-EB42-4B55-BCD3-6A1CB210CD2F}"/>
    <cellStyle name="_NOIs and Rent" xfId="1487" xr:uid="{11B8E4AB-DE6E-4436-9F0C-AFCCF82A8354}"/>
    <cellStyle name="_Percent" xfId="1488" xr:uid="{D67E90F9-4D0D-44AA-9115-258ED7E17D46}"/>
    <cellStyle name="_Percent_01 AVP_ Project Infinitum" xfId="1489" xr:uid="{CF287C7E-FAD9-40FB-A29F-4CD624C33789}"/>
    <cellStyle name="_Percent_01_WACC Colombia_Analysis" xfId="1490" xr:uid="{91C95887-2ECB-4C14-B1BF-606B001BE091}"/>
    <cellStyle name="_Percent_04 WACC Vivax" xfId="1491" xr:uid="{1834EA09-1040-479B-96BB-C93C3F5B949F}"/>
    <cellStyle name="_Percent_avp" xfId="1492" xr:uid="{44D99570-DD19-4F01-971A-3BE91B127C56}"/>
    <cellStyle name="_Percent_AVP_ NewCo" xfId="1493" xr:uid="{D7DEDD79-EA25-4CB9-A660-CC6584C159D0}"/>
    <cellStyle name="_Percent_Sovereign Bonds 060705" xfId="1494" xr:uid="{7C302076-0A07-4FB1-982D-D9BAD270E46C}"/>
    <cellStyle name="_Percent_Sovereign Bonds 060705 (version 1)" xfId="1495" xr:uid="{6636A11E-F0C9-4BC9-9272-F80A09B9CBAF}"/>
    <cellStyle name="_Percent_Sovereign Bonds 060705 (version 1)_01 NET DCF Model" xfId="1496" xr:uid="{3D4FAC9F-C1D1-4F09-BD3A-D6B0D052527B}"/>
    <cellStyle name="_Percent_Sovereign Bonds 060705 (version 1)_03 Embratel DCF Model_Loscos" xfId="1497" xr:uid="{F6EAFA42-402F-42EE-9353-C0FC9F7AAEC6}"/>
    <cellStyle name="_Percent_Sovereign Bonds 060705 (version 1)_03 Embratel DCF Model_Loscos_Consolidação" xfId="1498" xr:uid="{80B4D67A-4CAE-4E7D-B892-80F3D5AC31E0}"/>
    <cellStyle name="_Percent_Sovereign Bonds 060705 (version 1)_03 Embratel DCF Model_Loscos_Consolidação IMOB" xfId="1499" xr:uid="{156B584A-4E5E-4E9C-9D77-D5CCCF84B478}"/>
    <cellStyle name="_Percent_Sovereign Bonds 060705 (version 1)_03 Embratel DCF Model_Loscos_Estudo de Viabilidade -IMOB Henri" xfId="1500" xr:uid="{6B4F6167-8C5F-41E2-8DD0-47D07AC20236}"/>
    <cellStyle name="_Percent_Sovereign Bonds 060705 (version 1)_03 Embratel DCF Model_Loscos_FP 100" xfId="1501" xr:uid="{FBF463B2-BB04-440C-BEEE-3FA1CD72CC2B}"/>
    <cellStyle name="_Percent_Sovereign Bonds 060705 (version 1)_03 Embratel DCF Model_Loscos_Península" xfId="1502" xr:uid="{4084B625-D513-4351-B3C5-A707992CB408}"/>
    <cellStyle name="_Percent_Sovereign Bonds 060705 (version 1)_03 Embratel DCF Model_Loscos_Peninsula_0510" xfId="1503" xr:uid="{4BD234D8-B62B-4A84-B749-281F13C19A1E}"/>
    <cellStyle name="_Percent_Sovereign Bonds 060705 (version 1)_03 Embratel DCF Model_Loscos_Resumo Juros e Variações" xfId="1504" xr:uid="{4603DBCD-BCE1-4482-B835-EE271D7B2AE2}"/>
    <cellStyle name="_Percent_Sovereign Bonds 060705 (version 1)_05 NET DCF Model" xfId="1505" xr:uid="{69317CE3-94D7-40AF-93E1-36D895AAA687}"/>
    <cellStyle name="_Percent_Sovereign Bonds 060705 (version 1)_05 TMX Brazil DCF Model" xfId="1506" xr:uid="{3C35AF56-EE8D-4DD0-8E43-CD78EE17CDBD}"/>
    <cellStyle name="_Percent_Sovereign Bonds 060705_01 NET DCF Model" xfId="1507" xr:uid="{9F5ADED1-4628-4340-A0EA-8A2B3E9F7F0C}"/>
    <cellStyle name="_Percent_Sovereign Bonds 060705_03 Embratel DCF Model_Loscos" xfId="1508" xr:uid="{858ED931-DC17-460E-B9D5-4A2CCACAA990}"/>
    <cellStyle name="_Percent_Sovereign Bonds 060705_03 Embratel DCF Model_Loscos_Consolidação" xfId="1509" xr:uid="{E5A12D8D-0ACD-4EE8-A599-5F04378850B9}"/>
    <cellStyle name="_Percent_Sovereign Bonds 060705_03 Embratel DCF Model_Loscos_Consolidação IMOB" xfId="1510" xr:uid="{D339C913-86B0-4AF6-BE69-C0846B48A1C9}"/>
    <cellStyle name="_Percent_Sovereign Bonds 060705_03 Embratel DCF Model_Loscos_Estudo de Viabilidade -IMOB Henri" xfId="1511" xr:uid="{C8EAC094-D32D-4F3F-8424-1F136F6A3A3E}"/>
    <cellStyle name="_Percent_Sovereign Bonds 060705_03 Embratel DCF Model_Loscos_FP 100" xfId="1512" xr:uid="{501CF4DF-8390-4126-A58F-CC801E4CC44B}"/>
    <cellStyle name="_Percent_Sovereign Bonds 060705_03 Embratel DCF Model_Loscos_Península" xfId="1513" xr:uid="{66945693-50BD-425D-BABF-B6435812050A}"/>
    <cellStyle name="_Percent_Sovereign Bonds 060705_03 Embratel DCF Model_Loscos_Peninsula_0510" xfId="1514" xr:uid="{BF0C8D0A-76ED-471C-AFCC-2A1A14A2ED86}"/>
    <cellStyle name="_Percent_Sovereign Bonds 060705_03 Embratel DCF Model_Loscos_Resumo Juros e Variações" xfId="1515" xr:uid="{5E391C86-B67F-4EAF-A4EF-852299454430}"/>
    <cellStyle name="_Percent_Sovereign Bonds 060705_05 NET DCF Model" xfId="1516" xr:uid="{D5956F9B-6909-45C6-A7DA-E1AD375C4FF4}"/>
    <cellStyle name="_Percent_Sovereign Bonds 060705_05 TMX Brazil DCF Model" xfId="1517" xr:uid="{9A3DCF83-1E9A-413D-B914-19D41F680B49}"/>
    <cellStyle name="_PercentSpace" xfId="1518" xr:uid="{CA91EC61-0EF9-447C-9783-B77B441E9507}"/>
    <cellStyle name="_PercentSpace_01 AVP_ Project Infinitum" xfId="1519" xr:uid="{7FC112E9-6514-4F4F-85E4-081678FEECB5}"/>
    <cellStyle name="_PercentSpace_01_WACC Colombia_Analysis" xfId="1520" xr:uid="{7FBE0CDB-86CB-4D89-9048-F27770889042}"/>
    <cellStyle name="_PercentSpace_04 WACC Vivax" xfId="1521" xr:uid="{DB375D50-AC3A-4CE6-B421-A5F235445B16}"/>
    <cellStyle name="_PercentSpace_avp" xfId="1522" xr:uid="{8D64FF44-2D2F-482E-B0EB-EA42D3161A46}"/>
    <cellStyle name="_PercentSpace_AVP_ NewCo" xfId="1523" xr:uid="{0A1AADAC-9FCE-495A-8942-7735EA9EA417}"/>
    <cellStyle name="_PercentSpace_Sovereign Bonds 060705" xfId="1524" xr:uid="{4BE05D06-6C69-4818-A300-3BD9868AEC8E}"/>
    <cellStyle name="_PercentSpace_Sovereign Bonds 060705 (version 1)" xfId="1525" xr:uid="{00833C9C-0659-4BAD-8401-D86873ED177D}"/>
    <cellStyle name="_PercentSpace_Sovereign Bonds 060705 (version 1)_01 NET DCF Model" xfId="1526" xr:uid="{A86C9BDB-E318-4911-8FA7-EA8B1D4D9198}"/>
    <cellStyle name="_PercentSpace_Sovereign Bonds 060705 (version 1)_03 Embratel DCF Model_Loscos" xfId="1527" xr:uid="{95148557-175A-4362-A6A3-349693FF1AE0}"/>
    <cellStyle name="_PercentSpace_Sovereign Bonds 060705 (version 1)_03 Embratel DCF Model_Loscos_Consolidação" xfId="1528" xr:uid="{C781F431-4496-4367-B6B9-CB5B71D8FFC0}"/>
    <cellStyle name="_PercentSpace_Sovereign Bonds 060705 (version 1)_03 Embratel DCF Model_Loscos_Consolidação IMOB" xfId="1529" xr:uid="{317EE942-45FF-4D60-BB3C-B0DA6236381D}"/>
    <cellStyle name="_PercentSpace_Sovereign Bonds 060705 (version 1)_03 Embratel DCF Model_Loscos_Estudo de Viabilidade -IMOB Henri" xfId="1530" xr:uid="{52B0D5C8-EEED-446B-84BC-2DB49E526E36}"/>
    <cellStyle name="_PercentSpace_Sovereign Bonds 060705 (version 1)_03 Embratel DCF Model_Loscos_FP 100" xfId="1531" xr:uid="{514EE962-65B3-457C-A7A8-000436642232}"/>
    <cellStyle name="_PercentSpace_Sovereign Bonds 060705 (version 1)_03 Embratel DCF Model_Loscos_Península" xfId="1532" xr:uid="{63AFF570-CB6D-4DC6-8235-DA365D972DE7}"/>
    <cellStyle name="_PercentSpace_Sovereign Bonds 060705 (version 1)_03 Embratel DCF Model_Loscos_Peninsula_0510" xfId="1533" xr:uid="{F9B911ED-7646-4938-A657-73F24F3FDF1B}"/>
    <cellStyle name="_PercentSpace_Sovereign Bonds 060705 (version 1)_03 Embratel DCF Model_Loscos_Resumo Juros e Variações" xfId="1534" xr:uid="{B706171A-FDC1-49B1-A19C-5DCF6182FA04}"/>
    <cellStyle name="_PercentSpace_Sovereign Bonds 060705 (version 1)_05 NET DCF Model" xfId="1535" xr:uid="{5F8178BF-A64F-427B-8FE6-A16E5F7B7DE8}"/>
    <cellStyle name="_PercentSpace_Sovereign Bonds 060705 (version 1)_05 TMX Brazil DCF Model" xfId="1536" xr:uid="{7467CDE6-1004-44E1-A2BD-677F86FC8192}"/>
    <cellStyle name="_PercentSpace_Sovereign Bonds 060705_01 NET DCF Model" xfId="1537" xr:uid="{CD80BFC9-2E31-4D95-8D2B-B2A2AF2BEA4A}"/>
    <cellStyle name="_PercentSpace_Sovereign Bonds 060705_03 Embratel DCF Model_Loscos" xfId="1538" xr:uid="{D4D0DB88-FB05-4F8E-9C39-B846999590EC}"/>
    <cellStyle name="_PercentSpace_Sovereign Bonds 060705_03 Embratel DCF Model_Loscos_Consolidação" xfId="1539" xr:uid="{E147904A-464F-43E5-A504-80508EEBE8EF}"/>
    <cellStyle name="_PercentSpace_Sovereign Bonds 060705_03 Embratel DCF Model_Loscos_Consolidação IMOB" xfId="1540" xr:uid="{1ACC2488-CE55-447D-B4E2-F7F2E73A6E5D}"/>
    <cellStyle name="_PercentSpace_Sovereign Bonds 060705_03 Embratel DCF Model_Loscos_Estudo de Viabilidade -IMOB Henri" xfId="1541" xr:uid="{EC34C7D0-5F28-48DC-8276-5145235E3817}"/>
    <cellStyle name="_PercentSpace_Sovereign Bonds 060705_03 Embratel DCF Model_Loscos_FP 100" xfId="1542" xr:uid="{7FAFF05C-48CD-4C65-B7B3-971DCD541588}"/>
    <cellStyle name="_PercentSpace_Sovereign Bonds 060705_03 Embratel DCF Model_Loscos_Península" xfId="1543" xr:uid="{48FA59FB-7BC9-46F9-A2A7-8002398328A8}"/>
    <cellStyle name="_PercentSpace_Sovereign Bonds 060705_03 Embratel DCF Model_Loscos_Peninsula_0510" xfId="1544" xr:uid="{DCEB0CB8-C636-44AA-8BBF-FC0AB57FFB4B}"/>
    <cellStyle name="_PercentSpace_Sovereign Bonds 060705_03 Embratel DCF Model_Loscos_Resumo Juros e Variações" xfId="1545" xr:uid="{1DEDA58E-CF1F-4612-AC87-437D0B9205FC}"/>
    <cellStyle name="_PercentSpace_Sovereign Bonds 060705_05 NET DCF Model" xfId="1546" xr:uid="{51FB514A-9091-4F00-BB1A-1A2C4512D96C}"/>
    <cellStyle name="_PercentSpace_Sovereign Bonds 060705_05 TMX Brazil DCF Model" xfId="1547" xr:uid="{093B1B72-215C-443E-9CA1-4DFAD0DC7277}"/>
    <cellStyle name="_Portfolio Valuation Analysis 2007-11-26" xfId="1548" xr:uid="{F090EC26-67B6-4988-9657-413C32B078FE}"/>
    <cellStyle name="_SubHeading" xfId="1549" xr:uid="{6F7D9565-9B3B-4BF4-AD5E-476E86B0D374}"/>
    <cellStyle name="_SubHeading_02 TMX Brazil Management Projections_R$" xfId="1550" xr:uid="{D29E4DA5-B56B-47CA-A945-7EEEEFFB9C68}"/>
    <cellStyle name="_SubHeading_02 TMX Brazil Management Projections_R$ 2" xfId="1551" xr:uid="{8B99216C-200C-4F8B-A754-2649515C06E1}"/>
    <cellStyle name="_SubHeading_02 TMX Brazil Management Projections_R$ 3" xfId="1552" xr:uid="{5B570571-BA09-4885-86DD-A56A766CDC4C}"/>
    <cellStyle name="_SubHeading_02 TMX Brazil Management Projections_R$ 4" xfId="1553" xr:uid="{9FA742B3-D6A8-4D42-B46B-CF99207EB186}"/>
    <cellStyle name="_SubHeading_02 TMX Brazil Management Projections_R$_Bangu - Estimativa de tributação - Base Orçamento 28 01 08 (2)" xfId="1554" xr:uid="{A68EC815-F287-4423-AD38-845CE43A7CE7}"/>
    <cellStyle name="_SubHeading_02 TMX Brazil Management Projections_R$_Bangu Revisão Financiamentos" xfId="1555" xr:uid="{433F43BC-28DE-4439-B378-65EB5754E298}"/>
    <cellStyle name="_SubHeading_02 TMX Brazil Management Projections_R$_Orc SCGR" xfId="1556" xr:uid="{D24D2268-3666-4CD7-878B-8E0F1BF4F9A3}"/>
    <cellStyle name="_SubHeading_02 WACC" xfId="1557" xr:uid="{375F81C0-BEFC-4196-9CE8-3CF5473497A6}"/>
    <cellStyle name="_SubHeading_02 WACC 2" xfId="1558" xr:uid="{03D610F4-4E02-4D99-94B8-5EC3D2F25591}"/>
    <cellStyle name="_SubHeading_02 WACC 3" xfId="1559" xr:uid="{5BDB0279-A26E-46B1-839A-5E354491BAAD}"/>
    <cellStyle name="_SubHeading_02 WACC 4" xfId="1560" xr:uid="{5C746ED9-31D9-4AC8-A16D-9D258F38C4A5}"/>
    <cellStyle name="_SubHeading_02 WACC_Bangu - Estimativa de tributação - Base Orçamento 28 01 08 (2)" xfId="1561" xr:uid="{0E2DFC37-B25A-49A8-9A71-EB9F63306502}"/>
    <cellStyle name="_SubHeading_02 WACC_Bangu Revisão Financiamentos" xfId="1562" xr:uid="{AAB15B06-6776-4326-83F3-3B634131AE48}"/>
    <cellStyle name="_SubHeading_02 WACC_Orc SCGR" xfId="1563" xr:uid="{C26BB70E-8177-41A7-8063-79282AAB2865}"/>
    <cellStyle name="_SubHeading_05 WACC" xfId="1564" xr:uid="{799053B7-5650-447B-BB3B-F037CE228260}"/>
    <cellStyle name="_SubHeading_05 WACC 2" xfId="1565" xr:uid="{D42434AC-16EB-437C-BB27-3AB33EA2F5C4}"/>
    <cellStyle name="_SubHeading_05 WACC 3" xfId="1566" xr:uid="{0A61DE57-28A6-43F8-B7CD-DC45B4C7A362}"/>
    <cellStyle name="_SubHeading_05 WACC 4" xfId="1567" xr:uid="{66706857-4398-4E9C-BB30-7F40DBF3AFDA}"/>
    <cellStyle name="_SubHeading_05 WACC_Bangu - Estimativa de tributação - Base Orçamento 28 01 08 (2)" xfId="1568" xr:uid="{6B660D8D-3444-4388-B49D-C82F188F3979}"/>
    <cellStyle name="_SubHeading_05 WACC_Bangu Revisão Financiamentos" xfId="1569" xr:uid="{6A22B1AA-3D25-4BE3-8F68-A62D6C3D1C5D}"/>
    <cellStyle name="_SubHeading_05 WACC_Orc SCGR" xfId="1570" xr:uid="{C8BC42E0-F2A2-4E51-AE36-F52705E66189}"/>
    <cellStyle name="_SubHeading_10 yr UST data" xfId="1571" xr:uid="{EF9FAD42-43BE-4C16-A786-DCFA85A3E878}"/>
    <cellStyle name="_SubHeading_10 yr UST data_base DCF" xfId="1572" xr:uid="{36C31599-CF20-4BF9-B536-B0591D13165F}"/>
    <cellStyle name="_SubHeading_10 yr UST data_Corporate Model_base case" xfId="1573" xr:uid="{D77800F8-CC40-4B69-B2C8-D028C446D870}"/>
    <cellStyle name="_SubHeading_10 yr UST data_Current Malls" xfId="1574" xr:uid="{C6B3F8B6-8518-4BA3-959E-37FBD37AECDA}"/>
    <cellStyle name="_SubHeading_10 yr UST data_Financiamentos Aliansce2" xfId="1575" xr:uid="{2962712A-FF24-47C6-BD69-93B2A3759D1D}"/>
    <cellStyle name="_SubHeading_10 yr UST data_Financiamentos Aliansce3" xfId="1576" xr:uid="{D924BB7A-ADED-410B-8614-66CA3D124E87}"/>
    <cellStyle name="_SubHeading_10 yr UST data_Modelo BRMalls_Carraz" xfId="1577" xr:uid="{9341D544-EB86-42D6-94A6-6F98AA7AABCC}"/>
    <cellStyle name="_SubHeading_10 yr UST data_Modelo em construçào_FINANCIALS thiago" xfId="1578" xr:uid="{903B040E-404A-41E3-81EF-C91EC9801D59}"/>
    <cellStyle name="_SubHeading_10 yr UST data_Orçamento 2009_Cash  Funding" xfId="1579" xr:uid="{79810FC7-A15C-497C-9DC3-203601CA5614}"/>
    <cellStyle name="_SubHeading_base DCF" xfId="1580" xr:uid="{42C5E931-A6FC-49BC-82D0-C48AEF6FF378}"/>
    <cellStyle name="_SubHeading_Beatles WACC Calculation" xfId="1581" xr:uid="{990C9EB0-9371-453E-9BB2-5582AE7716C7}"/>
    <cellStyle name="_SubHeading_Beatles WACC Calculation 2" xfId="1582" xr:uid="{017D3A97-84D5-4A21-8BBD-8B0B616010F5}"/>
    <cellStyle name="_SubHeading_Beatles WACC Calculation 3" xfId="1583" xr:uid="{185915E8-62B0-45CB-9F01-89A2FDCD8E90}"/>
    <cellStyle name="_SubHeading_Beatles WACC Calculation 4" xfId="1584" xr:uid="{FC3F2AA3-B070-4A6F-8997-FB4237286C3C}"/>
    <cellStyle name="_SubHeading_Beatles WACC Calculation_Bangu - Estimativa de tributação - Base Orçamento 28 01 08 (2)" xfId="1585" xr:uid="{54590892-9237-4342-AFE4-7D3DD37749FB}"/>
    <cellStyle name="_SubHeading_Beatles WACC Calculation_Bangu Revisão Financiamentos" xfId="1586" xr:uid="{C30AB645-5CB8-4FCE-A030-457D332D3FE5}"/>
    <cellStyle name="_SubHeading_Beatles WACC Calculation_Orc SCGR" xfId="1587" xr:uid="{AB3DB133-0D58-47BA-BB2E-AC820CE6BC3A}"/>
    <cellStyle name="_SubHeading_Corporate Model_base case" xfId="1588" xr:uid="{32CA6518-829A-4107-9723-E69E2799A46E}"/>
    <cellStyle name="_SubHeading_Current Malls" xfId="1589" xr:uid="{F8BBB30D-2450-4A0C-A2E6-FA70E792163C}"/>
    <cellStyle name="_SubHeading_Financiamentos Aliansce2" xfId="1590" xr:uid="{CCE08278-D229-4AEE-AF49-0AFB321475BB}"/>
    <cellStyle name="_SubHeading_Financiamentos Aliansce3" xfId="1591" xr:uid="{B2477BB5-5DC1-4517-AAB0-EE1DF470F909}"/>
    <cellStyle name="_SubHeading_Modelo BRMalls_Carraz" xfId="1592" xr:uid="{0C9DB1E3-6B43-4719-9999-E3149EF618BD}"/>
    <cellStyle name="_SubHeading_Modelo em construçào_FINANCIALS thiago" xfId="1593" xr:uid="{BCB2758D-42CC-4440-AA28-6D46F76F8672}"/>
    <cellStyle name="_SubHeading_Orçamento 2009_Cash  Funding" xfId="1594" xr:uid="{06DA83E0-83B7-49F3-8694-4989ED7B6599}"/>
    <cellStyle name="_SubHeading_prestemp" xfId="1595" xr:uid="{CA90CD40-0227-4376-AD92-B616CFF9D511}"/>
    <cellStyle name="_SubHeading_prestemp_base DCF" xfId="1596" xr:uid="{EE184DDC-D629-415E-9E08-638FCDFD035E}"/>
    <cellStyle name="_SubHeading_prestemp_Corporate Model_base case" xfId="1597" xr:uid="{A85174FB-56C5-420A-8764-08F96E564AB5}"/>
    <cellStyle name="_SubHeading_prestemp_Current Malls" xfId="1598" xr:uid="{9C74E648-4B46-489A-A405-45556605605A}"/>
    <cellStyle name="_SubHeading_prestemp_Financiamentos Aliansce2" xfId="1599" xr:uid="{2DD5E746-FFD4-42BD-8A13-D921C4AFE0B9}"/>
    <cellStyle name="_SubHeading_prestemp_Financiamentos Aliansce3" xfId="1600" xr:uid="{665CD98D-2CB6-41D8-88D2-D041C1FB49C0}"/>
    <cellStyle name="_SubHeading_prestemp_Modelo BRMalls_Carraz" xfId="1601" xr:uid="{28622EEC-1DD5-4742-8CA5-F5C6949878C1}"/>
    <cellStyle name="_SubHeading_prestemp_Modelo em construçào_FINANCIALS thiago" xfId="1602" xr:uid="{22636436-4A28-414F-9F68-E01BD16AE278}"/>
    <cellStyle name="_SubHeading_prestemp_Orçamento 2009_Cash  Funding" xfId="1603" xr:uid="{24C0F0F3-3C7D-4019-B165-D17E3CD89EB7}"/>
    <cellStyle name="_Table" xfId="1604" xr:uid="{F653C52A-8E11-4D77-A082-8AEB484566F9}"/>
    <cellStyle name="_Table 2" xfId="1605" xr:uid="{3790655E-890E-4F9F-B119-5CBA9C79C3B9}"/>
    <cellStyle name="_Table 2 2" xfId="11261" xr:uid="{DD22ED16-522B-4727-92DA-BA6533D4836A}"/>
    <cellStyle name="_Table 2 2 2" xfId="12474" xr:uid="{A6EE75A9-8C31-4DE6-9616-E280E363C6E2}"/>
    <cellStyle name="_Table 2 2 3" xfId="12539" xr:uid="{007FC930-8CBA-4657-B49F-B0234867143C}"/>
    <cellStyle name="_Table 2 3" xfId="10653" xr:uid="{1DB6B979-7EBF-49C5-8CD4-29919E939346}"/>
    <cellStyle name="_Table 2 3 2" xfId="12377" xr:uid="{2950742A-E705-4782-A1B8-E15B47F8891D}"/>
    <cellStyle name="_Table 2 3 3" xfId="12273" xr:uid="{A4BF3EBB-4522-40CB-967D-CC885EE43AB6}"/>
    <cellStyle name="_Table 2 4" xfId="12276" xr:uid="{76B7E68B-441E-40BB-BB63-94FE69E2E5B5}"/>
    <cellStyle name="_Table 2 5" xfId="12471" xr:uid="{6A25BCD3-D4FE-4E69-9729-219ACC392AB4}"/>
    <cellStyle name="_Table 3" xfId="1606" xr:uid="{BE781BD3-BBC9-4D34-A21D-270D48D4A330}"/>
    <cellStyle name="_Table 3 2" xfId="11262" xr:uid="{98690C9B-653D-4DD7-9645-0815078A6F2A}"/>
    <cellStyle name="_Table 3 2 2" xfId="12475" xr:uid="{86BB4A0E-2133-4251-848C-743BABD116AC}"/>
    <cellStyle name="_Table 3 2 3" xfId="12540" xr:uid="{6F6108C2-B7CC-4F73-9783-3044ADA0B1B9}"/>
    <cellStyle name="_Table 3 3" xfId="10654" xr:uid="{3E0F0408-706A-49BE-954E-908BDC86AFD5}"/>
    <cellStyle name="_Table 3 3 2" xfId="12378" xr:uid="{177B4895-B924-4A68-B081-BF00693196F3}"/>
    <cellStyle name="_Table 3 3 3" xfId="12272" xr:uid="{ADE2934D-8DC6-4043-BFE7-B4D29CA4D8D7}"/>
    <cellStyle name="_Table 3 4" xfId="12277" xr:uid="{D351A06B-2C8C-47BE-B328-87647F22A53A}"/>
    <cellStyle name="_Table 3 5" xfId="12472" xr:uid="{27E62249-88B0-496E-B22E-BE4D52880694}"/>
    <cellStyle name="_Table 4" xfId="1607" xr:uid="{55A88E81-6C07-4901-B7BE-A88349982937}"/>
    <cellStyle name="_Table 4 2" xfId="11263" xr:uid="{71ED8C52-E7F5-4410-8BA8-2633058ECF91}"/>
    <cellStyle name="_Table 4 2 2" xfId="12476" xr:uid="{199B73F5-6457-4B6D-81A3-33F49B2AF14E}"/>
    <cellStyle name="_Table 4 2 3" xfId="12541" xr:uid="{50945B5D-7FC8-44DF-B15D-C5072B21FAC1}"/>
    <cellStyle name="_Table 4 3" xfId="10655" xr:uid="{D97F6B9E-2667-4C09-93A9-272FD58F66C6}"/>
    <cellStyle name="_Table 4 3 2" xfId="12379" xr:uid="{4DE30FA7-54D0-435C-A95A-5366BDFEE31A}"/>
    <cellStyle name="_Table 4 3 3" xfId="12271" xr:uid="{7447D4E5-B2DE-4DA7-A095-9B9D008B5978}"/>
    <cellStyle name="_Table 4 4" xfId="12278" xr:uid="{B00971E7-74CB-40EF-9F58-5A4A1B710E9D}"/>
    <cellStyle name="_Table 4 5" xfId="12373" xr:uid="{BAA01811-1850-4A6E-8D2E-C521FF4EBC2F}"/>
    <cellStyle name="_Table 5" xfId="1608" xr:uid="{0641E222-C5D4-402E-8580-53C93140A860}"/>
    <cellStyle name="_Table 5 2" xfId="11264" xr:uid="{7EE291C3-A74D-41F9-A736-DF3AD5D20794}"/>
    <cellStyle name="_Table 5 2 2" xfId="12477" xr:uid="{6A2096FB-CD91-473D-978D-3E7EA5D7D1D7}"/>
    <cellStyle name="_Table 5 2 3" xfId="12542" xr:uid="{A92B77B4-ABD0-4F98-AB8E-7EB73119D512}"/>
    <cellStyle name="_Table 5 3" xfId="10656" xr:uid="{3B313B8B-EC9C-408F-B458-BDC85C642647}"/>
    <cellStyle name="_Table 5 3 2" xfId="12380" xr:uid="{6C14E175-0608-41EC-ADF0-7F83E84B5AD4}"/>
    <cellStyle name="_Table 5 3 3" xfId="12270" xr:uid="{FF3EA899-E3BB-48F2-906A-2D96CACDE1E8}"/>
    <cellStyle name="_Table 5 4" xfId="12279" xr:uid="{D622DCAF-3F26-4CC3-B45F-37F8F56A28AE}"/>
    <cellStyle name="_Table 5 5" xfId="12372" xr:uid="{3BD4A89E-37B9-432E-B3BB-CEBC00255BD1}"/>
    <cellStyle name="_Table 6" xfId="11260" xr:uid="{B1FB6D94-3F1D-40E3-9746-E7F8D670FC53}"/>
    <cellStyle name="_Table 6 2" xfId="12473" xr:uid="{B6F5AB59-02EF-41A3-9D3C-670734895EA4}"/>
    <cellStyle name="_Table 6 3" xfId="12538" xr:uid="{DD576C6E-5DCF-4F91-8CA8-E3FB8D389AEA}"/>
    <cellStyle name="_Table 7" xfId="10652" xr:uid="{F6337FC6-2540-492D-A7A5-665E9C3B6F28}"/>
    <cellStyle name="_Table 7 2" xfId="12376" xr:uid="{6CEC5431-CE96-484A-8608-CF058CA566A4}"/>
    <cellStyle name="_Table 7 3" xfId="12274" xr:uid="{C396DD89-D371-44E9-88CA-8274FABD14F0}"/>
    <cellStyle name="_Table 8" xfId="12275" xr:uid="{0FFDA8EA-3079-4D82-A615-1D440F4541C1}"/>
    <cellStyle name="_Table 9" xfId="12374" xr:uid="{EE01FFB3-4AE0-4A0F-B133-28611B727F93}"/>
    <cellStyle name="_Table_01 AVP_ Project Infinitum" xfId="1609" xr:uid="{3C9D3E86-F86F-43F3-9A03-D9FCE0BE6A6C}"/>
    <cellStyle name="_Table_01 AVP_ Project Infinitum 2" xfId="1610" xr:uid="{1F2B74DF-0381-46FE-BB78-263826B9FC37}"/>
    <cellStyle name="_Table_01 AVP_ Project Infinitum 2 2" xfId="11266" xr:uid="{E4860C7E-780A-4A20-A255-38883E16A4CB}"/>
    <cellStyle name="_Table_01 AVP_ Project Infinitum 2 2 2" xfId="12479" xr:uid="{9E661C08-D78E-4A7F-A16B-8B9C9B4736CA}"/>
    <cellStyle name="_Table_01 AVP_ Project Infinitum 2 2 3" xfId="12544" xr:uid="{4D97AF12-782E-4C86-938A-22FEC69AB982}"/>
    <cellStyle name="_Table_01 AVP_ Project Infinitum 2 3" xfId="10658" xr:uid="{1D5A7399-C915-402A-A3D1-749B977186D8}"/>
    <cellStyle name="_Table_01 AVP_ Project Infinitum 2 3 2" xfId="12382" xr:uid="{9D16D6AB-4861-4BC6-A9EF-490065BD404D}"/>
    <cellStyle name="_Table_01 AVP_ Project Infinitum 2 3 3" xfId="12268" xr:uid="{091C9F69-2C60-4153-A578-C9C67F7C60B3}"/>
    <cellStyle name="_Table_01 AVP_ Project Infinitum 2 4" xfId="12281" xr:uid="{0C4E00FF-A9A5-42C4-BD36-228E35177A32}"/>
    <cellStyle name="_Table_01 AVP_ Project Infinitum 2 5" xfId="12469" xr:uid="{B7F0ED98-C5A0-491B-9637-0F01C8FE4D0E}"/>
    <cellStyle name="_Table_01 AVP_ Project Infinitum 3" xfId="11265" xr:uid="{F8BFD456-B1C1-4B5D-93C8-9980793A80FF}"/>
    <cellStyle name="_Table_01 AVP_ Project Infinitum 3 2" xfId="12478" xr:uid="{67169588-637C-4A61-B089-9EE900578368}"/>
    <cellStyle name="_Table_01 AVP_ Project Infinitum 3 3" xfId="12543" xr:uid="{564AAC08-5173-4127-9F22-EF8B80DB410A}"/>
    <cellStyle name="_Table_01 AVP_ Project Infinitum 4" xfId="10657" xr:uid="{9C1DE535-0653-44B2-9767-8465B3C40652}"/>
    <cellStyle name="_Table_01 AVP_ Project Infinitum 4 2" xfId="12381" xr:uid="{A9FE2616-3377-4473-9BC2-C9470D5B28C3}"/>
    <cellStyle name="_Table_01 AVP_ Project Infinitum 4 3" xfId="12269" xr:uid="{D02C9D87-D8DA-42F9-AD79-5029AF8EBA62}"/>
    <cellStyle name="_Table_01 AVP_ Project Infinitum 5" xfId="12280" xr:uid="{0C2DEEDA-6B24-4103-B8D2-ADED8C1B6412}"/>
    <cellStyle name="_Table_01 AVP_ Project Infinitum 6" xfId="12371" xr:uid="{5955AD9C-6F28-4583-BCFF-CCEBC51C7385}"/>
    <cellStyle name="_Table_01 AVP_ Project Infinitum_Bangu - Estimativa de tributação - Base Orçamento 28 01 08 (2)" xfId="1611" xr:uid="{DD57882D-CB1D-4739-BB3C-3E886E99F3FF}"/>
    <cellStyle name="_Table_01 AVP_ Project Infinitum_Bangu - Estimativa de tributação - Base Orçamento 28 01 08 (2) 2" xfId="11267" xr:uid="{CA0A0F5C-EB81-46E8-8A95-6F55CD35C2C9}"/>
    <cellStyle name="_Table_01 AVP_ Project Infinitum_Bangu - Estimativa de tributação - Base Orçamento 28 01 08 (2) 2 2" xfId="12480" xr:uid="{D32FC466-99BC-49FD-BEDD-A855E146658C}"/>
    <cellStyle name="_Table_01 AVP_ Project Infinitum_Bangu - Estimativa de tributação - Base Orçamento 28 01 08 (2) 2 3" xfId="12545" xr:uid="{C979ADD5-E4B2-4A6C-AEB0-584663D9F640}"/>
    <cellStyle name="_Table_01 AVP_ Project Infinitum_Bangu - Estimativa de tributação - Base Orçamento 28 01 08 (2) 3" xfId="10659" xr:uid="{7BF92A2E-B7E3-4539-ABAB-B752011589F8}"/>
    <cellStyle name="_Table_01 AVP_ Project Infinitum_Bangu - Estimativa de tributação - Base Orçamento 28 01 08 (2) 3 2" xfId="12383" xr:uid="{499E1489-851B-49EC-8F5C-16F3F9DC9A21}"/>
    <cellStyle name="_Table_01 AVP_ Project Infinitum_Bangu - Estimativa de tributação - Base Orçamento 28 01 08 (2) 3 3" xfId="12267" xr:uid="{8F7C17C6-3551-49B4-8A4F-A5E76E1D3505}"/>
    <cellStyle name="_Table_01 AVP_ Project Infinitum_Bangu - Estimativa de tributação - Base Orçamento 28 01 08 (2) 4" xfId="12282" xr:uid="{35E53905-CC3E-4806-A819-560EB3B9F57B}"/>
    <cellStyle name="_Table_01 AVP_ Project Infinitum_Bangu - Estimativa de tributação - Base Orçamento 28 01 08 (2) 5" xfId="12470" xr:uid="{03B21079-FCA6-4BE9-9B3F-B5899DFA35C6}"/>
    <cellStyle name="_Table_01 AVP_ Project Infinitum_Bangu Revisão Financiamentos" xfId="1612" xr:uid="{B0830E1F-3C65-4DC7-9CD6-D2EF49B72895}"/>
    <cellStyle name="_Table_01 AVP_ Project Infinitum_Bangu Revisão Financiamentos 2" xfId="11268" xr:uid="{668A156B-C0A7-4EC3-A0AD-5F7AB0FFBB7C}"/>
    <cellStyle name="_Table_01 AVP_ Project Infinitum_Bangu Revisão Financiamentos 2 2" xfId="12481" xr:uid="{590E2F79-24C4-457C-997E-B93C5B9326E1}"/>
    <cellStyle name="_Table_01 AVP_ Project Infinitum_Bangu Revisão Financiamentos 2 3" xfId="12546" xr:uid="{4CDF1691-7C16-4394-B03C-4FC3532A58C5}"/>
    <cellStyle name="_Table_01 AVP_ Project Infinitum_Bangu Revisão Financiamentos 3" xfId="10660" xr:uid="{44631E83-10E8-4A55-9AC9-E0A0B6B9AE35}"/>
    <cellStyle name="_Table_01 AVP_ Project Infinitum_Bangu Revisão Financiamentos 3 2" xfId="12384" xr:uid="{78D5F317-304D-40C9-86BF-F8309FAF9927}"/>
    <cellStyle name="_Table_01 AVP_ Project Infinitum_Bangu Revisão Financiamentos 3 3" xfId="12266" xr:uid="{A63161BB-DEF1-4B8B-A1C9-A4F6599FF70F}"/>
    <cellStyle name="_Table_01 AVP_ Project Infinitum_Bangu Revisão Financiamentos 4" xfId="12283" xr:uid="{B86BA380-E72A-4C77-8C79-D4ECB4788591}"/>
    <cellStyle name="_Table_01 AVP_ Project Infinitum_Bangu Revisão Financiamentos 5" xfId="12370" xr:uid="{3E244015-068B-4597-963C-A09254FA37CD}"/>
    <cellStyle name="_Table_02 TMX Brazil Management Projections_R$" xfId="1613" xr:uid="{6CC48B18-21FD-4493-8F41-3EF5349ECFF1}"/>
    <cellStyle name="_Table_02 TMX Brazil Management Projections_R$ 2" xfId="1614" xr:uid="{034C15B4-87EA-4D97-9C63-FE02E11BC4F1}"/>
    <cellStyle name="_Table_02 TMX Brazil Management Projections_R$ 2 2" xfId="11270" xr:uid="{BFCEB4B8-8A55-4637-B95F-BF208CB291BE}"/>
    <cellStyle name="_Table_02 TMX Brazil Management Projections_R$ 2 2 2" xfId="12483" xr:uid="{65ECD6F0-4EAA-4435-8698-AFD07D7A1884}"/>
    <cellStyle name="_Table_02 TMX Brazil Management Projections_R$ 2 2 3" xfId="12548" xr:uid="{9B208A4E-A9BF-44E0-9EA0-2DCCAAA9FB8D}"/>
    <cellStyle name="_Table_02 TMX Brazil Management Projections_R$ 2 3" xfId="10662" xr:uid="{44C5C898-48C9-4242-AB3C-0ED3E9988CAC}"/>
    <cellStyle name="_Table_02 TMX Brazil Management Projections_R$ 2 3 2" xfId="12386" xr:uid="{74967F93-0E60-4213-9E6B-7FDBCF3E663C}"/>
    <cellStyle name="_Table_02 TMX Brazil Management Projections_R$ 2 3 3" xfId="12264" xr:uid="{09BA2035-8BAB-4E72-82CF-03DF9049C38B}"/>
    <cellStyle name="_Table_02 TMX Brazil Management Projections_R$ 2 4" xfId="12285" xr:uid="{B2675DEE-C01A-4C24-A8C6-4C65F832CE95}"/>
    <cellStyle name="_Table_02 TMX Brazil Management Projections_R$ 2 5" xfId="12445" xr:uid="{6E978A6D-A95B-499E-84AB-ECC1DFFF6AAE}"/>
    <cellStyle name="_Table_02 TMX Brazil Management Projections_R$ 3" xfId="11269" xr:uid="{BCBEFF1D-958C-4B68-9A03-8FA3515A55E0}"/>
    <cellStyle name="_Table_02 TMX Brazil Management Projections_R$ 3 2" xfId="12482" xr:uid="{DB193642-D79B-4A36-8317-52F8D4DCF1EB}"/>
    <cellStyle name="_Table_02 TMX Brazil Management Projections_R$ 3 3" xfId="12547" xr:uid="{09935F74-2210-478F-ABD7-B52265760E04}"/>
    <cellStyle name="_Table_02 TMX Brazil Management Projections_R$ 4" xfId="10661" xr:uid="{E32C7228-0626-4921-BCE9-098438925DBF}"/>
    <cellStyle name="_Table_02 TMX Brazil Management Projections_R$ 4 2" xfId="12385" xr:uid="{F19DE0BA-8F1C-43AA-AA28-F14A69D5DC4A}"/>
    <cellStyle name="_Table_02 TMX Brazil Management Projections_R$ 4 3" xfId="12265" xr:uid="{635F31FB-E619-4CE9-BF06-892DF9D0B245}"/>
    <cellStyle name="_Table_02 TMX Brazil Management Projections_R$ 5" xfId="12284" xr:uid="{5EE5E822-5BC0-4798-A756-488A85E7B4CC}"/>
    <cellStyle name="_Table_02 TMX Brazil Management Projections_R$ 6" xfId="12369" xr:uid="{DCA020E0-2BAB-4AE8-9F08-506739AB7FB4}"/>
    <cellStyle name="_Table_02 TMX Brazil Management Projections_R$_Bangu - Estimativa de tributação - Base Orçamento 28 01 08 (2)" xfId="1615" xr:uid="{8C4E9A68-8D2F-4CB2-BFA3-49BB266E9FC9}"/>
    <cellStyle name="_Table_02 TMX Brazil Management Projections_R$_Bangu - Estimativa de tributação - Base Orçamento 28 01 08 (2) 2" xfId="11271" xr:uid="{0262B162-3E90-490E-9921-42B8835A1300}"/>
    <cellStyle name="_Table_02 TMX Brazil Management Projections_R$_Bangu - Estimativa de tributação - Base Orçamento 28 01 08 (2) 2 2" xfId="12484" xr:uid="{86A312B9-A7C7-4B80-8930-ECF5741ECA78}"/>
    <cellStyle name="_Table_02 TMX Brazil Management Projections_R$_Bangu - Estimativa de tributação - Base Orçamento 28 01 08 (2) 2 3" xfId="12549" xr:uid="{126A8A74-4507-4496-98AE-1E3497D1A760}"/>
    <cellStyle name="_Table_02 TMX Brazil Management Projections_R$_Bangu - Estimativa de tributação - Base Orçamento 28 01 08 (2) 3" xfId="10663" xr:uid="{49038FBF-805E-488C-B4F6-CF096749F45E}"/>
    <cellStyle name="_Table_02 TMX Brazil Management Projections_R$_Bangu - Estimativa de tributação - Base Orçamento 28 01 08 (2) 3 2" xfId="12387" xr:uid="{081FE7F6-16FE-4B5C-8D95-F6263133E823}"/>
    <cellStyle name="_Table_02 TMX Brazil Management Projections_R$_Bangu - Estimativa de tributação - Base Orçamento 28 01 08 (2) 3 3" xfId="12263" xr:uid="{735B7D2B-C97A-40A4-BADA-1E99BFD61306}"/>
    <cellStyle name="_Table_02 TMX Brazil Management Projections_R$_Bangu - Estimativa de tributação - Base Orçamento 28 01 08 (2) 4" xfId="12286" xr:uid="{09D5FA91-3890-44A3-A67C-D9F0C5B93095}"/>
    <cellStyle name="_Table_02 TMX Brazil Management Projections_R$_Bangu - Estimativa de tributação - Base Orçamento 28 01 08 (2) 5" xfId="12468" xr:uid="{9F48B5D4-3163-4366-8608-731C734B7E96}"/>
    <cellStyle name="_Table_02 TMX Brazil Management Projections_R$_Bangu Revisão Financiamentos" xfId="1616" xr:uid="{BD13B7E8-DB01-4716-AE3C-12ABE585A365}"/>
    <cellStyle name="_Table_02 TMX Brazil Management Projections_R$_Bangu Revisão Financiamentos 2" xfId="11272" xr:uid="{98C40DB7-D294-43D6-AD49-C3616C2782E3}"/>
    <cellStyle name="_Table_02 TMX Brazil Management Projections_R$_Bangu Revisão Financiamentos 2 2" xfId="12485" xr:uid="{25E2951E-E5A9-4EB1-ACC3-D48A051A11B1}"/>
    <cellStyle name="_Table_02 TMX Brazil Management Projections_R$_Bangu Revisão Financiamentos 2 3" xfId="12550" xr:uid="{39FA0755-F562-42B7-A0CF-7B1B51A80CA1}"/>
    <cellStyle name="_Table_02 TMX Brazil Management Projections_R$_Bangu Revisão Financiamentos 3" xfId="10664" xr:uid="{68D2A14E-B91E-4ABC-B375-23D497838FB5}"/>
    <cellStyle name="_Table_02 TMX Brazil Management Projections_R$_Bangu Revisão Financiamentos 3 2" xfId="12388" xr:uid="{4ABE8AF1-AA7D-4B0E-B644-4B056E62E2E5}"/>
    <cellStyle name="_Table_02 TMX Brazil Management Projections_R$_Bangu Revisão Financiamentos 3 3" xfId="12262" xr:uid="{AE972855-D1F5-4DC3-B745-8D71407469B1}"/>
    <cellStyle name="_Table_02 TMX Brazil Management Projections_R$_Bangu Revisão Financiamentos 4" xfId="12287" xr:uid="{AEAD9167-1A9D-48A0-AA6A-0B92ECF46F7F}"/>
    <cellStyle name="_Table_02 TMX Brazil Management Projections_R$_Bangu Revisão Financiamentos 5" xfId="12368" xr:uid="{3D39CA23-E7AA-49E1-87DA-41139E3D461E}"/>
    <cellStyle name="_Table_02 WACC" xfId="1617" xr:uid="{9DD380A8-BBC5-4886-8932-9E2BE186CC2D}"/>
    <cellStyle name="_Table_02 WACC 2" xfId="1618" xr:uid="{9AC93ED9-1B87-451A-9291-EBC90D16760A}"/>
    <cellStyle name="_Table_02 WACC 2 2" xfId="11274" xr:uid="{C7BD849D-1DBD-426A-A72B-2567E635B63F}"/>
    <cellStyle name="_Table_02 WACC 2 2 2" xfId="12487" xr:uid="{98485CE6-CA93-4C92-BC81-92CEDD0FA990}"/>
    <cellStyle name="_Table_02 WACC 2 2 3" xfId="12552" xr:uid="{A91B35ED-4B67-472D-869D-1CBE10E88E77}"/>
    <cellStyle name="_Table_02 WACC 2 3" xfId="10666" xr:uid="{102B1E71-5CCE-4159-AF65-308F314278B8}"/>
    <cellStyle name="_Table_02 WACC 2 3 2" xfId="12390" xr:uid="{4DCA312D-FF7A-4F0C-A5F6-F4629E13535F}"/>
    <cellStyle name="_Table_02 WACC 2 3 3" xfId="12260" xr:uid="{353A108D-4A4D-486F-9076-C3CB33055135}"/>
    <cellStyle name="_Table_02 WACC 2 4" xfId="12289" xr:uid="{A0DAE4C5-257B-4FD4-9133-82EDAD843095}"/>
    <cellStyle name="_Table_02 WACC 2 5" xfId="12467" xr:uid="{10F0FB4E-F2BC-4B12-AC49-0BD896081D7D}"/>
    <cellStyle name="_Table_02 WACC 3" xfId="11273" xr:uid="{D1C61BF3-9658-4339-9CDB-34A34924921B}"/>
    <cellStyle name="_Table_02 WACC 3 2" xfId="12486" xr:uid="{0A50F9F5-C5C9-42CC-86BD-E4AB04CE40C8}"/>
    <cellStyle name="_Table_02 WACC 3 3" xfId="12551" xr:uid="{19004B9B-4473-4FDC-9CD1-C71F5C566B65}"/>
    <cellStyle name="_Table_02 WACC 4" xfId="10665" xr:uid="{69B05600-1722-42CB-9B5A-E29C37511AAE}"/>
    <cellStyle name="_Table_02 WACC 4 2" xfId="12389" xr:uid="{75EC5C08-C5D2-42FE-AFA4-8DC0C13AAF2D}"/>
    <cellStyle name="_Table_02 WACC 4 3" xfId="12261" xr:uid="{DE0DA5D1-53D2-4EDC-8344-3A15B5D1252F}"/>
    <cellStyle name="_Table_02 WACC 5" xfId="12288" xr:uid="{86E223BD-5C66-405A-9DD5-822E00531A74}"/>
    <cellStyle name="_Table_02 WACC 6" xfId="12466" xr:uid="{027166F0-C15E-4758-AD8E-A29BB407362E}"/>
    <cellStyle name="_Table_02 WACC_Bangu - Estimativa de tributação - Base Orçamento 28 01 08 (2)" xfId="1619" xr:uid="{146F9BE3-6B1C-4BBD-883C-56770707952A}"/>
    <cellStyle name="_Table_02 WACC_Bangu - Estimativa de tributação - Base Orçamento 28 01 08 (2) 2" xfId="11275" xr:uid="{48A88E8E-7C79-43A6-9410-AB2C917A9422}"/>
    <cellStyle name="_Table_02 WACC_Bangu - Estimativa de tributação - Base Orçamento 28 01 08 (2) 2 2" xfId="12488" xr:uid="{E7B1CF41-FC27-4D05-B9ED-01148DDEF240}"/>
    <cellStyle name="_Table_02 WACC_Bangu - Estimativa de tributação - Base Orçamento 28 01 08 (2) 2 3" xfId="12553" xr:uid="{56941AFA-9C05-4DC8-A0EF-CD22E2481ED4}"/>
    <cellStyle name="_Table_02 WACC_Bangu - Estimativa de tributação - Base Orçamento 28 01 08 (2) 3" xfId="10667" xr:uid="{BA000887-6E4A-42D9-8119-AA90565D0CEE}"/>
    <cellStyle name="_Table_02 WACC_Bangu - Estimativa de tributação - Base Orçamento 28 01 08 (2) 3 2" xfId="12391" xr:uid="{416EF645-20B0-4350-9F41-F4AE4194285E}"/>
    <cellStyle name="_Table_02 WACC_Bangu - Estimativa de tributação - Base Orçamento 28 01 08 (2) 3 3" xfId="12259" xr:uid="{EA337A1E-BD16-4194-A39D-767D946D53B4}"/>
    <cellStyle name="_Table_02 WACC_Bangu - Estimativa de tributação - Base Orçamento 28 01 08 (2) 4" xfId="12290" xr:uid="{B4F3106A-51F5-4D1C-98AE-3861D413E698}"/>
    <cellStyle name="_Table_02 WACC_Bangu - Estimativa de tributação - Base Orçamento 28 01 08 (2) 5" xfId="12367" xr:uid="{DDDCEB4F-2F4C-4C21-95A1-07EE92871117}"/>
    <cellStyle name="_Table_02 WACC_Bangu Revisão Financiamentos" xfId="1620" xr:uid="{B864B403-2F7D-4655-A30E-8FC50C5D0995}"/>
    <cellStyle name="_Table_02 WACC_Bangu Revisão Financiamentos 2" xfId="11276" xr:uid="{BFC0A693-2D32-4FBA-9163-D8F50FF1334B}"/>
    <cellStyle name="_Table_02 WACC_Bangu Revisão Financiamentos 2 2" xfId="12489" xr:uid="{C36D9A7C-C5A9-44FA-8E8A-406B04D9760E}"/>
    <cellStyle name="_Table_02 WACC_Bangu Revisão Financiamentos 2 3" xfId="12554" xr:uid="{1E73F5C7-0A8F-4166-9BA1-12B8A743F7BA}"/>
    <cellStyle name="_Table_02 WACC_Bangu Revisão Financiamentos 3" xfId="10668" xr:uid="{1DF15EBD-101D-4788-9D59-B5E3293789C0}"/>
    <cellStyle name="_Table_02 WACC_Bangu Revisão Financiamentos 3 2" xfId="12392" xr:uid="{D6FD1058-10AC-4179-9E8A-C908483E8C80}"/>
    <cellStyle name="_Table_02 WACC_Bangu Revisão Financiamentos 3 3" xfId="12258" xr:uid="{F3DA9DB6-57AC-4FB5-A7D2-ADCEC76100C5}"/>
    <cellStyle name="_Table_02 WACC_Bangu Revisão Financiamentos 4" xfId="12291" xr:uid="{B6E56F1D-E27E-40EA-BAB9-2EB444142F29}"/>
    <cellStyle name="_Table_02 WACC_Bangu Revisão Financiamentos 5" xfId="12366" xr:uid="{DB383343-F789-4E52-A892-2E4345040282}"/>
    <cellStyle name="_Table_05 WACC" xfId="1621" xr:uid="{3C71ADF8-B286-4885-8175-082A67032DBA}"/>
    <cellStyle name="_Table_05 WACC 2" xfId="1622" xr:uid="{01695205-6EF5-47DF-90B4-620DF8854061}"/>
    <cellStyle name="_Table_05 WACC 2 2" xfId="11278" xr:uid="{1C6614FF-7428-4B14-BC00-7452BF864C53}"/>
    <cellStyle name="_Table_05 WACC 2 2 2" xfId="12491" xr:uid="{A0EAB49E-AD32-418F-B81F-DF223F0BD862}"/>
    <cellStyle name="_Table_05 WACC 2 2 3" xfId="12556" xr:uid="{3C1BB204-9899-4547-B812-B7E31323AF4D}"/>
    <cellStyle name="_Table_05 WACC 2 3" xfId="10670" xr:uid="{4FC4B19C-F7CF-4159-8E3C-148E719996F9}"/>
    <cellStyle name="_Table_05 WACC 2 3 2" xfId="12394" xr:uid="{FF8394F1-74B4-4BE9-9FF1-AFE20E74C28A}"/>
    <cellStyle name="_Table_05 WACC 2 3 3" xfId="12256" xr:uid="{08584CC2-EA5F-4391-97DA-10C9E7A5B64D}"/>
    <cellStyle name="_Table_05 WACC 2 4" xfId="12293" xr:uid="{3F19D5B6-8504-4BAD-9C6C-74085A409BDA}"/>
    <cellStyle name="_Table_05 WACC 2 5" xfId="12465" xr:uid="{D425C3D2-DB6D-44C4-8BA3-0B5054B69809}"/>
    <cellStyle name="_Table_05 WACC 3" xfId="11277" xr:uid="{01864465-6460-46A0-ACA7-968FCB509C94}"/>
    <cellStyle name="_Table_05 WACC 3 2" xfId="12490" xr:uid="{D5C12348-FA39-4018-BD43-2C4B406439F4}"/>
    <cellStyle name="_Table_05 WACC 3 3" xfId="12555" xr:uid="{67455B8B-0F97-4070-9819-D3D6DE7D57FC}"/>
    <cellStyle name="_Table_05 WACC 4" xfId="10669" xr:uid="{9786044C-6683-40C1-B6DC-8167B6815222}"/>
    <cellStyle name="_Table_05 WACC 4 2" xfId="12393" xr:uid="{A6DEE197-4008-4DFB-9A65-74A375730D4C}"/>
    <cellStyle name="_Table_05 WACC 4 3" xfId="12257" xr:uid="{CD622174-7ACF-4B15-855D-1D68FA446510}"/>
    <cellStyle name="_Table_05 WACC 5" xfId="12292" xr:uid="{D1F82F27-F9F3-48CF-8DD2-E8C7A12A0AC5}"/>
    <cellStyle name="_Table_05 WACC 6" xfId="12464" xr:uid="{94C6C3B1-A06B-4159-9619-94836F4ECE33}"/>
    <cellStyle name="_Table_05 WACC_Bangu - Estimativa de tributação - Base Orçamento 28 01 08 (2)" xfId="1623" xr:uid="{55B41C46-9F29-4889-A55B-FEBF87B60DBD}"/>
    <cellStyle name="_Table_05 WACC_Bangu - Estimativa de tributação - Base Orçamento 28 01 08 (2) 2" xfId="11279" xr:uid="{59D92A6A-2FA9-4F55-8A02-388DAE1FAD71}"/>
    <cellStyle name="_Table_05 WACC_Bangu - Estimativa de tributação - Base Orçamento 28 01 08 (2) 2 2" xfId="12492" xr:uid="{5D580561-6F92-49BE-BA02-DF00246550CF}"/>
    <cellStyle name="_Table_05 WACC_Bangu - Estimativa de tributação - Base Orçamento 28 01 08 (2) 2 3" xfId="12557" xr:uid="{8B0E0907-6DD8-42DA-8E4B-6FA96263799C}"/>
    <cellStyle name="_Table_05 WACC_Bangu - Estimativa de tributação - Base Orçamento 28 01 08 (2) 3" xfId="10671" xr:uid="{B196F82F-D87C-474C-AE5F-AD8A0ACE432D}"/>
    <cellStyle name="_Table_05 WACC_Bangu - Estimativa de tributação - Base Orçamento 28 01 08 (2) 3 2" xfId="12395" xr:uid="{B057F49D-0F6A-4BCD-A15C-1268DCC27A38}"/>
    <cellStyle name="_Table_05 WACC_Bangu - Estimativa de tributação - Base Orçamento 28 01 08 (2) 3 3" xfId="12255" xr:uid="{1B48D159-4F66-4514-9083-BA6F48E39126}"/>
    <cellStyle name="_Table_05 WACC_Bangu - Estimativa de tributação - Base Orçamento 28 01 08 (2) 4" xfId="12294" xr:uid="{4783A47F-B746-4E49-8125-5D79DF50CC38}"/>
    <cellStyle name="_Table_05 WACC_Bangu - Estimativa de tributação - Base Orçamento 28 01 08 (2) 5" xfId="12365" xr:uid="{D160DA37-5B71-4201-8657-3D0F55CC2D2D}"/>
    <cellStyle name="_Table_05 WACC_Bangu Revisão Financiamentos" xfId="1624" xr:uid="{47E89FD8-D7FA-469D-A013-87460BD23420}"/>
    <cellStyle name="_Table_05 WACC_Bangu Revisão Financiamentos 2" xfId="11280" xr:uid="{89FBAD7B-8625-4F18-9D4A-A2FA4AFC11D3}"/>
    <cellStyle name="_Table_05 WACC_Bangu Revisão Financiamentos 2 2" xfId="12493" xr:uid="{7DF7CFE0-941D-494C-9AAE-8216D4DFA969}"/>
    <cellStyle name="_Table_05 WACC_Bangu Revisão Financiamentos 2 3" xfId="12558" xr:uid="{6FCDDE39-564F-4D38-975A-6E3E91C2CD88}"/>
    <cellStyle name="_Table_05 WACC_Bangu Revisão Financiamentos 3" xfId="10672" xr:uid="{8524BC16-0760-4A88-BB45-F937363F4766}"/>
    <cellStyle name="_Table_05 WACC_Bangu Revisão Financiamentos 3 2" xfId="12396" xr:uid="{176E547A-EDFD-43B3-A097-474AD956D2B4}"/>
    <cellStyle name="_Table_05 WACC_Bangu Revisão Financiamentos 3 3" xfId="12254" xr:uid="{62F44897-3FE1-4E95-B8EC-C0BA6B9D577A}"/>
    <cellStyle name="_Table_05 WACC_Bangu Revisão Financiamentos 4" xfId="12295" xr:uid="{2D786EF0-16E0-403B-BA1F-C43D28A94181}"/>
    <cellStyle name="_Table_05 WACC_Bangu Revisão Financiamentos 5" xfId="12364" xr:uid="{0AE9BB68-E1CA-4A53-8391-F24730120A84}"/>
    <cellStyle name="_Table_10 yr UST data" xfId="1625" xr:uid="{ABCB8312-A3BB-4486-8605-A955A1AC7329}"/>
    <cellStyle name="_Table_10 yr UST data 2" xfId="1626" xr:uid="{E5DD9E4B-2EA5-4EE6-A21F-6D7DE0DD3319}"/>
    <cellStyle name="_Table_10 yr UST data 2 2" xfId="11282" xr:uid="{DC427115-C6CF-4A99-8952-D9966C77320D}"/>
    <cellStyle name="_Table_10 yr UST data 2 2 2" xfId="12495" xr:uid="{FC9CE6D8-ADEA-4864-8798-7193766FE0B7}"/>
    <cellStyle name="_Table_10 yr UST data 2 2 3" xfId="12560" xr:uid="{90425DB0-9378-4C3E-8765-8F03ADAC0EB0}"/>
    <cellStyle name="_Table_10 yr UST data 2 3" xfId="10674" xr:uid="{3FB5F168-1C2F-4DDB-BAA5-2555FC6100A4}"/>
    <cellStyle name="_Table_10 yr UST data 2 3 2" xfId="12398" xr:uid="{BEEEDF24-DF50-4BB4-BB5D-8B8B2DDD779A}"/>
    <cellStyle name="_Table_10 yr UST data 2 3 3" xfId="12252" xr:uid="{50A253FF-5132-4592-817E-9362B0737B76}"/>
    <cellStyle name="_Table_10 yr UST data 2 4" xfId="12297" xr:uid="{34FFA3E8-98A5-407A-BBB6-18E39D72E98A}"/>
    <cellStyle name="_Table_10 yr UST data 2 5" xfId="12463" xr:uid="{85A5B25A-6071-4CAA-9251-C60FC60A0405}"/>
    <cellStyle name="_Table_10 yr UST data 3" xfId="1627" xr:uid="{7D8D83F6-85AA-44D0-8C01-A4ACA1EA3A59}"/>
    <cellStyle name="_Table_10 yr UST data 3 2" xfId="11283" xr:uid="{00CA7B1B-024F-4866-8B53-6DA3B153AB96}"/>
    <cellStyle name="_Table_10 yr UST data 3 2 2" xfId="12496" xr:uid="{9250ECB8-BF00-46F4-A1C0-369D520560A6}"/>
    <cellStyle name="_Table_10 yr UST data 3 2 3" xfId="12561" xr:uid="{E619FF54-2145-4285-A1A8-5F39FA2AF36C}"/>
    <cellStyle name="_Table_10 yr UST data 3 3" xfId="10675" xr:uid="{017D842B-6F82-4479-AD09-E47AC746FCDE}"/>
    <cellStyle name="_Table_10 yr UST data 3 3 2" xfId="12399" xr:uid="{0302D863-5CE5-49EF-8139-3C895118C62D}"/>
    <cellStyle name="_Table_10 yr UST data 3 3 3" xfId="12251" xr:uid="{C2EBB70B-C9C3-4A69-8205-4527138FECEB}"/>
    <cellStyle name="_Table_10 yr UST data 3 4" xfId="12298" xr:uid="{34496F47-FC9A-4D90-ACCC-B652C1A5AA88}"/>
    <cellStyle name="_Table_10 yr UST data 3 5" xfId="12363" xr:uid="{B08F5B50-3A0C-449D-9341-8C9B96259B20}"/>
    <cellStyle name="_Table_10 yr UST data 4" xfId="1628" xr:uid="{D9DB3EBC-2001-4EFD-AA62-CC8E1FEA4A05}"/>
    <cellStyle name="_Table_10 yr UST data 4 2" xfId="11284" xr:uid="{DFD8B828-D67E-45A2-BA9B-D0E52779D934}"/>
    <cellStyle name="_Table_10 yr UST data 4 2 2" xfId="12497" xr:uid="{FF474E02-AE5B-47D6-A394-471014F1E202}"/>
    <cellStyle name="_Table_10 yr UST data 4 2 3" xfId="12562" xr:uid="{E5A7B419-04AE-4065-82F5-6C8969591461}"/>
    <cellStyle name="_Table_10 yr UST data 4 3" xfId="10676" xr:uid="{312E4683-3BA6-476C-8A0D-4D4750637134}"/>
    <cellStyle name="_Table_10 yr UST data 4 3 2" xfId="12400" xr:uid="{8980AD58-2968-4614-8D23-8A6E17090C01}"/>
    <cellStyle name="_Table_10 yr UST data 4 3 3" xfId="12250" xr:uid="{2BB23544-534C-4F84-B323-D6E88B6F4031}"/>
    <cellStyle name="_Table_10 yr UST data 4 4" xfId="12299" xr:uid="{615F1A07-DA8D-4773-A5A8-90675C102D9F}"/>
    <cellStyle name="_Table_10 yr UST data 4 5" xfId="12461" xr:uid="{3582AD22-D25C-4E22-A2FF-A48BEBF12216}"/>
    <cellStyle name="_Table_10 yr UST data 5" xfId="1629" xr:uid="{D7925EFF-3636-40A8-9331-8D4AFFC4259B}"/>
    <cellStyle name="_Table_10 yr UST data 5 2" xfId="11285" xr:uid="{301B4C8F-FF5F-434B-9023-9999BDE3C62B}"/>
    <cellStyle name="_Table_10 yr UST data 5 2 2" xfId="12498" xr:uid="{E16DFAF4-CAF4-4CAE-8FE8-FCF2851EABB4}"/>
    <cellStyle name="_Table_10 yr UST data 5 2 3" xfId="12563" xr:uid="{7FE8B255-13B3-4CE1-A2AA-4B5582BE2277}"/>
    <cellStyle name="_Table_10 yr UST data 5 3" xfId="10677" xr:uid="{F2D41F74-B4D6-4A84-A78E-D4BA4EADDCCF}"/>
    <cellStyle name="_Table_10 yr UST data 5 3 2" xfId="12401" xr:uid="{91AD6DF3-B8FE-4553-B165-DB3D502C9BA1}"/>
    <cellStyle name="_Table_10 yr UST data 5 3 3" xfId="12249" xr:uid="{0E375332-F3F2-42DE-88AB-2B068ED2BB1F}"/>
    <cellStyle name="_Table_10 yr UST data 5 4" xfId="12300" xr:uid="{7BBCDE78-2901-4602-ACF1-8CA32699031C}"/>
    <cellStyle name="_Table_10 yr UST data 5 5" xfId="12462" xr:uid="{9E80523B-B108-4808-AE18-1A9D1AB8C0B1}"/>
    <cellStyle name="_Table_10 yr UST data 6" xfId="11281" xr:uid="{177FAAFD-F098-44AC-BFD8-9B705942D5DC}"/>
    <cellStyle name="_Table_10 yr UST data 6 2" xfId="12494" xr:uid="{53A019DD-D19A-4F2D-A4CF-019C4DE76099}"/>
    <cellStyle name="_Table_10 yr UST data 6 3" xfId="12559" xr:uid="{96EC9F4A-BA08-43CB-9A59-0117F5729838}"/>
    <cellStyle name="_Table_10 yr UST data 7" xfId="10673" xr:uid="{F86229DE-E0DF-4532-8324-235C2CB9084B}"/>
    <cellStyle name="_Table_10 yr UST data 7 2" xfId="12397" xr:uid="{7FF56996-A6CC-48C5-8F52-1B7DE1F1E6E5}"/>
    <cellStyle name="_Table_10 yr UST data 7 3" xfId="12253" xr:uid="{217E1482-0464-4308-A132-6F2CDC9BC600}"/>
    <cellStyle name="_Table_10 yr UST data 8" xfId="12296" xr:uid="{65F420E5-B557-4ED5-B90D-EED47BDCAC17}"/>
    <cellStyle name="_Table_10 yr UST data 9" xfId="12458" xr:uid="{4015E134-422E-44CF-8D6A-E072C57E2764}"/>
    <cellStyle name="_Table_10 yr UST data_base DCF" xfId="1630" xr:uid="{1B0FBA70-5AD7-40E1-94C5-1D8C906C1F22}"/>
    <cellStyle name="_Table_10 yr UST data_base DCF 2" xfId="1631" xr:uid="{B5C4DDC3-A2CF-410A-8C05-8837D628547F}"/>
    <cellStyle name="_Table_10 yr UST data_base DCF 2 2" xfId="11287" xr:uid="{BEBE79E8-481C-4FB8-888F-6158D304864C}"/>
    <cellStyle name="_Table_10 yr UST data_base DCF 2 2 2" xfId="12500" xr:uid="{6A461A09-7B4D-4ECF-A076-44C3BCFB6C9C}"/>
    <cellStyle name="_Table_10 yr UST data_base DCF 2 2 3" xfId="12565" xr:uid="{3A0D3D3C-7603-4E7C-82C2-24430872B8F3}"/>
    <cellStyle name="_Table_10 yr UST data_base DCF 2 3" xfId="10679" xr:uid="{58EC6F08-067F-48A8-BC27-AEB3B54E1876}"/>
    <cellStyle name="_Table_10 yr UST data_base DCF 2 3 2" xfId="12403" xr:uid="{8C120AF3-E988-49BF-91B8-705F9ECF2962}"/>
    <cellStyle name="_Table_10 yr UST data_base DCF 2 3 3" xfId="12247" xr:uid="{54047CA4-24E3-4FFC-9819-7C3AA9B902FE}"/>
    <cellStyle name="_Table_10 yr UST data_base DCF 2 4" xfId="12302" xr:uid="{817BCC72-9CE8-4430-A0A7-D30F08715EDC}"/>
    <cellStyle name="_Table_10 yr UST data_base DCF 2 5" xfId="12361" xr:uid="{993292FF-76D8-4E48-9188-9A22F13E43FD}"/>
    <cellStyle name="_Table_10 yr UST data_base DCF 3" xfId="11286" xr:uid="{C37A4586-B215-4063-8515-E43E20A58ACD}"/>
    <cellStyle name="_Table_10 yr UST data_base DCF 3 2" xfId="12499" xr:uid="{B36F9476-99F3-401D-AB99-094ED7E0A01C}"/>
    <cellStyle name="_Table_10 yr UST data_base DCF 3 3" xfId="12564" xr:uid="{548C7390-4161-4E85-94CF-E1B20D1972AC}"/>
    <cellStyle name="_Table_10 yr UST data_base DCF 4" xfId="10678" xr:uid="{EC60D90C-654C-4F3D-ADE0-D6D4A0325895}"/>
    <cellStyle name="_Table_10 yr UST data_base DCF 4 2" xfId="12402" xr:uid="{BE478E37-556D-4631-B375-566C6CDE9C5E}"/>
    <cellStyle name="_Table_10 yr UST data_base DCF 4 3" xfId="12248" xr:uid="{62D0A847-394A-4094-B611-659F3E1D9C2F}"/>
    <cellStyle name="_Table_10 yr UST data_base DCF 5" xfId="12301" xr:uid="{F519647C-91F0-4AED-B994-B196B4E43873}"/>
    <cellStyle name="_Table_10 yr UST data_base DCF 6" xfId="12362" xr:uid="{7869DDBE-78DF-4DD2-91D2-E984B66F0CBC}"/>
    <cellStyle name="_Table_10 yr UST data_Corporate Model_base case" xfId="1632" xr:uid="{0E191FA5-DBF7-4185-9531-C6B4CF98A656}"/>
    <cellStyle name="_Table_10 yr UST data_Corporate Model_base case 2" xfId="1633" xr:uid="{DF8323E0-6E72-4F1E-B52C-0C6C1509CC87}"/>
    <cellStyle name="_Table_10 yr UST data_Corporate Model_base case 2 2" xfId="11289" xr:uid="{17F9CD96-334A-44AD-9CAA-54E674D16FCB}"/>
    <cellStyle name="_Table_10 yr UST data_Corporate Model_base case 2 2 2" xfId="12502" xr:uid="{5BC19C16-9BCB-4B23-B420-0CF33DE8F4FF}"/>
    <cellStyle name="_Table_10 yr UST data_Corporate Model_base case 2 2 3" xfId="12567" xr:uid="{20F68A6D-EC50-40FD-870B-034C20D7773B}"/>
    <cellStyle name="_Table_10 yr UST data_Corporate Model_base case 2 3" xfId="10681" xr:uid="{3BB88D90-AD3F-44DE-81AA-CC8067D05AC6}"/>
    <cellStyle name="_Table_10 yr UST data_Corporate Model_base case 2 3 2" xfId="12405" xr:uid="{AF1456C4-A110-4BB7-8600-DB293C67B620}"/>
    <cellStyle name="_Table_10 yr UST data_Corporate Model_base case 2 3 3" xfId="12245" xr:uid="{4537A301-7238-497F-A1D3-47DE5440203C}"/>
    <cellStyle name="_Table_10 yr UST data_Corporate Model_base case 2 4" xfId="12304" xr:uid="{38E55ED3-8E48-4205-BC81-64EAD88AADFA}"/>
    <cellStyle name="_Table_10 yr UST data_Corporate Model_base case 2 5" xfId="12460" xr:uid="{1A2CCAEE-C52F-403F-BC6B-0198B6C8EEB7}"/>
    <cellStyle name="_Table_10 yr UST data_Corporate Model_base case 3" xfId="11288" xr:uid="{BF5E9815-8BC5-4CF1-97E9-060599987CA4}"/>
    <cellStyle name="_Table_10 yr UST data_Corporate Model_base case 3 2" xfId="12501" xr:uid="{35BF4ECC-6AEE-4E25-8905-786BAFD4919C}"/>
    <cellStyle name="_Table_10 yr UST data_Corporate Model_base case 3 3" xfId="12566" xr:uid="{F709187F-CD5D-4BBA-84DA-FD22DD707CDF}"/>
    <cellStyle name="_Table_10 yr UST data_Corporate Model_base case 4" xfId="10680" xr:uid="{DABE9685-D7E0-4769-A63D-0BBB5E0C32BB}"/>
    <cellStyle name="_Table_10 yr UST data_Corporate Model_base case 4 2" xfId="12404" xr:uid="{808AA277-5A57-4480-9214-F579106CD21B}"/>
    <cellStyle name="_Table_10 yr UST data_Corporate Model_base case 4 3" xfId="12246" xr:uid="{58187177-71DC-468A-809A-E41768AB9A1E}"/>
    <cellStyle name="_Table_10 yr UST data_Corporate Model_base case 5" xfId="12303" xr:uid="{BF31E6C4-6AB7-4FF9-9661-EF73D25A6865}"/>
    <cellStyle name="_Table_10 yr UST data_Corporate Model_base case 6" xfId="12459" xr:uid="{B834E6E3-273E-4A75-92E1-7CC27833CD2E}"/>
    <cellStyle name="_Table_10 yr UST data_Current Malls" xfId="1634" xr:uid="{CD3DF530-2DAF-4C32-9B71-114EBD685A55}"/>
    <cellStyle name="_Table_10 yr UST data_Current Malls 2" xfId="1635" xr:uid="{2F8ED8A0-F52F-4097-AD68-E4052335E3EA}"/>
    <cellStyle name="_Table_10 yr UST data_Current Malls 2 2" xfId="11291" xr:uid="{AEEA95FC-3C4A-4CC2-B99A-6AE1B4DC48E5}"/>
    <cellStyle name="_Table_10 yr UST data_Current Malls 2 2 2" xfId="12504" xr:uid="{5625AF30-B790-46F6-815E-BFBA65A1C2DC}"/>
    <cellStyle name="_Table_10 yr UST data_Current Malls 2 2 3" xfId="12569" xr:uid="{9F46870D-555E-4EBE-A7F6-4D47DE54776F}"/>
    <cellStyle name="_Table_10 yr UST data_Current Malls 2 3" xfId="10683" xr:uid="{1A83ED10-B8C3-4D3E-8D1C-A269A62DFADF}"/>
    <cellStyle name="_Table_10 yr UST data_Current Malls 2 3 2" xfId="12407" xr:uid="{EF03AEA1-377F-42D0-9854-5EC6ADA576D0}"/>
    <cellStyle name="_Table_10 yr UST data_Current Malls 2 3 3" xfId="12243" xr:uid="{F0F893F2-5D61-4334-BC4F-DAEF07A0DEDD}"/>
    <cellStyle name="_Table_10 yr UST data_Current Malls 2 4" xfId="12306" xr:uid="{AE0444B0-59B8-45B5-9BE2-F3B586293474}"/>
    <cellStyle name="_Table_10 yr UST data_Current Malls 2 5" xfId="12359" xr:uid="{BBDDEFBF-5F90-45C1-9D10-61810E663C33}"/>
    <cellStyle name="_Table_10 yr UST data_Current Malls 3" xfId="11290" xr:uid="{61780448-5511-4F27-BFC3-87F2D0622435}"/>
    <cellStyle name="_Table_10 yr UST data_Current Malls 3 2" xfId="12503" xr:uid="{026BA6E0-4391-4C20-B7D7-9B0B061F619E}"/>
    <cellStyle name="_Table_10 yr UST data_Current Malls 3 3" xfId="12568" xr:uid="{CC4F19A6-D6C3-4F7E-96C8-B3FB6CED2431}"/>
    <cellStyle name="_Table_10 yr UST data_Current Malls 4" xfId="10682" xr:uid="{175B7855-E382-4E3F-B7B5-37CB3C451429}"/>
    <cellStyle name="_Table_10 yr UST data_Current Malls 4 2" xfId="12406" xr:uid="{0E772A1C-11DE-4C0C-B5CD-4A96A5D3C9B4}"/>
    <cellStyle name="_Table_10 yr UST data_Current Malls 4 3" xfId="12244" xr:uid="{0EEB6189-AD19-4305-8014-548A01F66008}"/>
    <cellStyle name="_Table_10 yr UST data_Current Malls 5" xfId="12305" xr:uid="{47E40B57-69CA-407F-8F6E-62C786B9CE1D}"/>
    <cellStyle name="_Table_10 yr UST data_Current Malls 6" xfId="12360" xr:uid="{B70D40A6-C73B-425F-B383-079F0AB6048C}"/>
    <cellStyle name="_Table_10 yr UST data_Financiamentos Aliansce2" xfId="1636" xr:uid="{0F57477A-AE1C-49C7-B358-369BE0B7FE93}"/>
    <cellStyle name="_Table_10 yr UST data_Financiamentos Aliansce2 2" xfId="11292" xr:uid="{2A3E1382-38BD-492A-B72F-EF8A27A198C3}"/>
    <cellStyle name="_Table_10 yr UST data_Financiamentos Aliansce2 2 2" xfId="12505" xr:uid="{79FA7264-86AE-461A-AED8-AD0AF947C4EA}"/>
    <cellStyle name="_Table_10 yr UST data_Financiamentos Aliansce2 2 3" xfId="12570" xr:uid="{59419497-BB42-443F-855E-DDF1506FF753}"/>
    <cellStyle name="_Table_10 yr UST data_Financiamentos Aliansce2 3" xfId="10684" xr:uid="{6C1653DA-8A02-4852-B012-548726C0DA0C}"/>
    <cellStyle name="_Table_10 yr UST data_Financiamentos Aliansce2 3 2" xfId="12408" xr:uid="{CE69B39F-92F8-45AE-ABE3-4543E231000C}"/>
    <cellStyle name="_Table_10 yr UST data_Financiamentos Aliansce2 3 3" xfId="12242" xr:uid="{5EFCC1E3-F49F-4A6B-BF75-98D1FAFE6354}"/>
    <cellStyle name="_Table_10 yr UST data_Financiamentos Aliansce2 4" xfId="12307" xr:uid="{19084737-016D-407B-903E-C9E8B21CAD40}"/>
    <cellStyle name="_Table_10 yr UST data_Financiamentos Aliansce2 5" xfId="12358" xr:uid="{F42CAA5C-C40D-4B28-9F07-703DA1472A23}"/>
    <cellStyle name="_Table_10 yr UST data_Financiamentos Aliansce3" xfId="1637" xr:uid="{041C54CC-2FC0-40CB-9865-41994219AFAB}"/>
    <cellStyle name="_Table_10 yr UST data_Financiamentos Aliansce3 2" xfId="11293" xr:uid="{D94E1315-6784-4213-A2D5-B91DAB68CEF3}"/>
    <cellStyle name="_Table_10 yr UST data_Financiamentos Aliansce3 2 2" xfId="12506" xr:uid="{17168465-0490-4113-808D-FAB4750B4F68}"/>
    <cellStyle name="_Table_10 yr UST data_Financiamentos Aliansce3 2 3" xfId="12571" xr:uid="{CBE5AEAF-798E-434E-AB80-F0B2EBB2B8E1}"/>
    <cellStyle name="_Table_10 yr UST data_Financiamentos Aliansce3 3" xfId="10685" xr:uid="{1F7589CD-167A-47CF-BE61-A1789EB8DC69}"/>
    <cellStyle name="_Table_10 yr UST data_Financiamentos Aliansce3 3 2" xfId="12409" xr:uid="{82D9CC13-6C93-459E-9149-840ACBBCA8BB}"/>
    <cellStyle name="_Table_10 yr UST data_Financiamentos Aliansce3 3 3" xfId="12241" xr:uid="{F6F066DB-044E-4172-BAB9-58F3D1D69BEE}"/>
    <cellStyle name="_Table_10 yr UST data_Financiamentos Aliansce3 4" xfId="12308" xr:uid="{AF5204D7-B900-4EB9-97A3-A421CAE25EE0}"/>
    <cellStyle name="_Table_10 yr UST data_Financiamentos Aliansce3 5" xfId="12452" xr:uid="{3AB1A7E2-E6D6-4389-85BE-CE59A0D11BD9}"/>
    <cellStyle name="_Table_10 yr UST data_Modelo BRMalls_Carraz" xfId="1638" xr:uid="{C33E6BEF-0C83-47DA-9727-B2CFAB35DEA7}"/>
    <cellStyle name="_Table_10 yr UST data_Modelo BRMalls_Carraz 2" xfId="1639" xr:uid="{FB9E94E9-C457-4082-A387-198775F6528D}"/>
    <cellStyle name="_Table_10 yr UST data_Modelo BRMalls_Carraz 2 2" xfId="11295" xr:uid="{76019B94-E321-4A8B-8B22-E5AEC7B2766E}"/>
    <cellStyle name="_Table_10 yr UST data_Modelo BRMalls_Carraz 2 2 2" xfId="12508" xr:uid="{5764E8E0-C159-4FAF-8083-BCA729DBBA9D}"/>
    <cellStyle name="_Table_10 yr UST data_Modelo BRMalls_Carraz 2 2 3" xfId="12573" xr:uid="{28F81072-CFFB-4C2A-9916-0CBCB1701691}"/>
    <cellStyle name="_Table_10 yr UST data_Modelo BRMalls_Carraz 2 3" xfId="10687" xr:uid="{4D7AB75F-CDE0-483C-98D9-298F85E8E676}"/>
    <cellStyle name="_Table_10 yr UST data_Modelo BRMalls_Carraz 2 3 2" xfId="12411" xr:uid="{9F15051D-543C-40CA-8C0C-8403C8FD8BF9}"/>
    <cellStyle name="_Table_10 yr UST data_Modelo BRMalls_Carraz 2 3 3" xfId="12239" xr:uid="{49F52E09-BEA4-4A5E-8B0D-AAFDCF3ECCCF}"/>
    <cellStyle name="_Table_10 yr UST data_Modelo BRMalls_Carraz 2 4" xfId="12310" xr:uid="{11B719A4-D5D9-4076-8AE8-0D9C3D436939}"/>
    <cellStyle name="_Table_10 yr UST data_Modelo BRMalls_Carraz 2 5" xfId="12357" xr:uid="{9AD118C4-D4B1-4445-8516-BB14EFDF26B4}"/>
    <cellStyle name="_Table_10 yr UST data_Modelo BRMalls_Carraz 3" xfId="11294" xr:uid="{C0F4690C-3205-4D41-AA3A-09DDCD54AED1}"/>
    <cellStyle name="_Table_10 yr UST data_Modelo BRMalls_Carraz 3 2" xfId="12507" xr:uid="{183632B2-600F-49FA-ADEA-51742153A5CD}"/>
    <cellStyle name="_Table_10 yr UST data_Modelo BRMalls_Carraz 3 3" xfId="12572" xr:uid="{E92F54B2-1737-4994-9809-E317E9C7AAE1}"/>
    <cellStyle name="_Table_10 yr UST data_Modelo BRMalls_Carraz 4" xfId="10686" xr:uid="{3840C39F-A38E-4815-91F2-507BB95B508D}"/>
    <cellStyle name="_Table_10 yr UST data_Modelo BRMalls_Carraz 4 2" xfId="12410" xr:uid="{F2CA421E-EE22-4149-9631-166CF2586C6D}"/>
    <cellStyle name="_Table_10 yr UST data_Modelo BRMalls_Carraz 4 3" xfId="12240" xr:uid="{43711715-421E-41C4-8B50-CE2A05283DB2}"/>
    <cellStyle name="_Table_10 yr UST data_Modelo BRMalls_Carraz 5" xfId="12309" xr:uid="{376BF8C0-CB69-4F3D-8E0F-EDC05ADC0414}"/>
    <cellStyle name="_Table_10 yr UST data_Modelo BRMalls_Carraz 6" xfId="12457" xr:uid="{00399C4D-E5E3-41E9-A369-61C22AAE4FE2}"/>
    <cellStyle name="_Table_10 yr UST data_Modelo em construçào_FINANCIALS thiago" xfId="1640" xr:uid="{01C9C734-1AD7-4835-AD74-A33E2AF5D577}"/>
    <cellStyle name="_Table_10 yr UST data_Modelo em construçào_FINANCIALS thiago 2" xfId="1641" xr:uid="{07C28B45-EBA6-4165-BC0C-D5688724B3CA}"/>
    <cellStyle name="_Table_10 yr UST data_Modelo em construçào_FINANCIALS thiago 2 2" xfId="11297" xr:uid="{1E194CF4-8C87-47E0-B0B2-06BD0F1D72C3}"/>
    <cellStyle name="_Table_10 yr UST data_Modelo em construçào_FINANCIALS thiago 2 2 2" xfId="12510" xr:uid="{3C853435-AF9B-461B-A3EE-5675885B59AF}"/>
    <cellStyle name="_Table_10 yr UST data_Modelo em construçào_FINANCIALS thiago 2 2 3" xfId="12575" xr:uid="{D7508857-4EB8-47E8-BC8C-1C0B2BAAB53A}"/>
    <cellStyle name="_Table_10 yr UST data_Modelo em construçào_FINANCIALS thiago 2 3" xfId="10689" xr:uid="{C86C57B6-A490-4CAD-A112-3DDF28699571}"/>
    <cellStyle name="_Table_10 yr UST data_Modelo em construçào_FINANCIALS thiago 2 3 2" xfId="12413" xr:uid="{6A38AC8A-1A08-4D5E-9C5E-8C8EEFE70098}"/>
    <cellStyle name="_Table_10 yr UST data_Modelo em construçào_FINANCIALS thiago 2 3 3" xfId="12237" xr:uid="{90B9583B-8B9F-4A81-9ED5-8EBFC0D74B66}"/>
    <cellStyle name="_Table_10 yr UST data_Modelo em construçào_FINANCIALS thiago 2 4" xfId="12312" xr:uid="{F27E8FE0-A207-4B11-988B-36652857BD0B}"/>
    <cellStyle name="_Table_10 yr UST data_Modelo em construçào_FINANCIALS thiago 2 5" xfId="12456" xr:uid="{0135A2F6-8F9A-444B-8CEB-841917939B08}"/>
    <cellStyle name="_Table_10 yr UST data_Modelo em construçào_FINANCIALS thiago 3" xfId="11296" xr:uid="{703AD71F-781F-4EC2-9974-F32DF7EF6657}"/>
    <cellStyle name="_Table_10 yr UST data_Modelo em construçào_FINANCIALS thiago 3 2" xfId="12509" xr:uid="{1F9DD4A9-B58A-490C-BDFF-187FBC84452B}"/>
    <cellStyle name="_Table_10 yr UST data_Modelo em construçào_FINANCIALS thiago 3 3" xfId="12574" xr:uid="{04627704-32E8-4342-9CAF-532ACA5BF740}"/>
    <cellStyle name="_Table_10 yr UST data_Modelo em construçào_FINANCIALS thiago 4" xfId="10688" xr:uid="{EA3D8B3A-65BD-4105-BAD6-EB3B6B38FC07}"/>
    <cellStyle name="_Table_10 yr UST data_Modelo em construçào_FINANCIALS thiago 4 2" xfId="12412" xr:uid="{283CC8B4-8BBF-4E5E-9CCB-7B9A1AF80CF3}"/>
    <cellStyle name="_Table_10 yr UST data_Modelo em construçào_FINANCIALS thiago 4 3" xfId="12238" xr:uid="{153F6D95-4190-4D48-9F62-76BC0BEBE8C4}"/>
    <cellStyle name="_Table_10 yr UST data_Modelo em construçào_FINANCIALS thiago 5" xfId="12311" xr:uid="{548C2DE2-A94A-4999-A719-4733E56AE0D8}"/>
    <cellStyle name="_Table_10 yr UST data_Modelo em construçào_FINANCIALS thiago 6" xfId="12455" xr:uid="{41106397-2AAC-4654-A37C-6B860FEDD3A6}"/>
    <cellStyle name="_Table_10 yr UST data_Orc SCGR" xfId="1642" xr:uid="{F46073B5-249F-4783-A4CE-05287E6CC9A8}"/>
    <cellStyle name="_Table_10 yr UST data_Orc SCGR 2" xfId="11298" xr:uid="{20B9DCF5-D4FB-4076-8374-16DAEBCB3F64}"/>
    <cellStyle name="_Table_10 yr UST data_Orc SCGR 2 2" xfId="12511" xr:uid="{D9C4E57E-548F-480A-9CAB-E960183E4ABE}"/>
    <cellStyle name="_Table_10 yr UST data_Orc SCGR 2 3" xfId="12576" xr:uid="{C454E164-B291-4956-9DF3-61103374AFD8}"/>
    <cellStyle name="_Table_10 yr UST data_Orc SCGR 3" xfId="10690" xr:uid="{27A059AD-9AC6-4F53-A04C-F168241F8A48}"/>
    <cellStyle name="_Table_10 yr UST data_Orc SCGR 3 2" xfId="12414" xr:uid="{72F3604A-12C2-4CF8-A954-67C6E59E3263}"/>
    <cellStyle name="_Table_10 yr UST data_Orc SCGR 3 3" xfId="12236" xr:uid="{4C404DA8-C443-469D-8DDB-09B69D37DD40}"/>
    <cellStyle name="_Table_10 yr UST data_Orc SCGR 4" xfId="12313" xr:uid="{02D0247B-BC6D-417D-ABE9-D2A052F155DF}"/>
    <cellStyle name="_Table_10 yr UST data_Orc SCGR 5" xfId="12356" xr:uid="{9E62B295-CBBD-457E-A5EB-F205FC01FE8C}"/>
    <cellStyle name="_Table_10 yr UST data_Orçamento 2009_Cash  Funding" xfId="1643" xr:uid="{2683E5C5-DB40-45BA-81AB-F89D9C5F9521}"/>
    <cellStyle name="_Table_10 yr UST data_Orçamento 2009_Cash  Funding 2" xfId="1644" xr:uid="{E6FA959D-8C92-4D77-A864-B057DE8677F1}"/>
    <cellStyle name="_Table_10 yr UST data_Orçamento 2009_Cash  Funding 2 2" xfId="11300" xr:uid="{05748E3B-2338-4472-9294-5F4E77FEEB42}"/>
    <cellStyle name="_Table_10 yr UST data_Orçamento 2009_Cash  Funding 2 2 2" xfId="12513" xr:uid="{E757D645-341B-4468-BE33-329030977D6F}"/>
    <cellStyle name="_Table_10 yr UST data_Orçamento 2009_Cash  Funding 2 2 3" xfId="12578" xr:uid="{C30CC434-473F-4EFD-A86E-5A8961D59666}"/>
    <cellStyle name="_Table_10 yr UST data_Orçamento 2009_Cash  Funding 2 3" xfId="10692" xr:uid="{93F75017-A170-4344-BB1A-D9B3FE0C95AE}"/>
    <cellStyle name="_Table_10 yr UST data_Orçamento 2009_Cash  Funding 2 3 2" xfId="12416" xr:uid="{12F9CE84-A9E9-4A2C-A63D-6CD5D0235BA4}"/>
    <cellStyle name="_Table_10 yr UST data_Orçamento 2009_Cash  Funding 2 3 3" xfId="12234" xr:uid="{7ACBBDEC-1023-42EC-BCE6-50F5135C8151}"/>
    <cellStyle name="_Table_10 yr UST data_Orçamento 2009_Cash  Funding 2 4" xfId="12315" xr:uid="{75F4ED65-470B-45D2-AFAB-E9FE779AC313}"/>
    <cellStyle name="_Table_10 yr UST data_Orçamento 2009_Cash  Funding 2 5" xfId="12453" xr:uid="{670245F0-A72A-4A1B-8CCB-9E02BD69F5CC}"/>
    <cellStyle name="_Table_10 yr UST data_Orçamento 2009_Cash  Funding 3" xfId="11299" xr:uid="{AD9B913F-E1A1-4E17-BC27-D08E997E81D7}"/>
    <cellStyle name="_Table_10 yr UST data_Orçamento 2009_Cash  Funding 3 2" xfId="12512" xr:uid="{CF8598AE-0214-4EA3-981B-208A71A0E31B}"/>
    <cellStyle name="_Table_10 yr UST data_Orçamento 2009_Cash  Funding 3 3" xfId="12577" xr:uid="{D1260CD2-2FEE-4956-9CE0-FF81742B12A6}"/>
    <cellStyle name="_Table_10 yr UST data_Orçamento 2009_Cash  Funding 4" xfId="10691" xr:uid="{E35BC35C-7F5B-4E6A-8809-5FE9F54556E7}"/>
    <cellStyle name="_Table_10 yr UST data_Orçamento 2009_Cash  Funding 4 2" xfId="12415" xr:uid="{6406F3EA-841E-499A-B1C9-E491BA514242}"/>
    <cellStyle name="_Table_10 yr UST data_Orçamento 2009_Cash  Funding 4 3" xfId="12235" xr:uid="{62891432-7FDC-4CF9-8CC8-38A0964D6B5E}"/>
    <cellStyle name="_Table_10 yr UST data_Orçamento 2009_Cash  Funding 5" xfId="12314" xr:uid="{A3382F30-3002-4FC0-B134-9584D91C877C}"/>
    <cellStyle name="_Table_10 yr UST data_Orçamento 2009_Cash  Funding 6" xfId="12355" xr:uid="{D10279BF-C90C-4388-95B6-0A8755511951}"/>
    <cellStyle name="_Table_AVP_ NewCo" xfId="1645" xr:uid="{962E144C-0A3A-48E6-97AA-FAE523687C37}"/>
    <cellStyle name="_Table_AVP_ NewCo 2" xfId="1646" xr:uid="{2B46ECEA-25AA-4348-BF1E-6A180EAAA3FB}"/>
    <cellStyle name="_Table_AVP_ NewCo 2 2" xfId="11302" xr:uid="{3371D6DA-9227-46A0-9996-E66B0BDFF4A3}"/>
    <cellStyle name="_Table_AVP_ NewCo 2 2 2" xfId="12515" xr:uid="{E2B8DE49-393B-4E66-8C78-40C97E1A3331}"/>
    <cellStyle name="_Table_AVP_ NewCo 2 2 3" xfId="12580" xr:uid="{D4050823-BBFC-44F0-B134-A7D7617479AA}"/>
    <cellStyle name="_Table_AVP_ NewCo 2 3" xfId="10694" xr:uid="{E4E92439-362E-4424-9F1E-2D573D855AF6}"/>
    <cellStyle name="_Table_AVP_ NewCo 2 3 2" xfId="12418" xr:uid="{AB612605-24B8-4222-BA52-7BC0B7E35F66}"/>
    <cellStyle name="_Table_AVP_ NewCo 2 3 3" xfId="12232" xr:uid="{3A3FEB28-EA26-40C6-B69B-97AAE8EE7075}"/>
    <cellStyle name="_Table_AVP_ NewCo 2 4" xfId="12317" xr:uid="{420ED1F7-39B8-4EF9-BD59-819D905E6516}"/>
    <cellStyle name="_Table_AVP_ NewCo 2 5" xfId="12354" xr:uid="{187E9DA8-6461-4F2F-BD14-9C72AA6570BD}"/>
    <cellStyle name="_Table_AVP_ NewCo 3" xfId="11301" xr:uid="{A171D2E2-C98F-4233-9E94-05D438343B7D}"/>
    <cellStyle name="_Table_AVP_ NewCo 3 2" xfId="12514" xr:uid="{FBA97F84-961B-40F7-A550-EDE75658B5CE}"/>
    <cellStyle name="_Table_AVP_ NewCo 3 3" xfId="12579" xr:uid="{274A4C10-2868-4652-A4FD-B06A243F8E12}"/>
    <cellStyle name="_Table_AVP_ NewCo 4" xfId="10693" xr:uid="{3E38B0B2-05C4-4B1D-B6E0-34C981A734FE}"/>
    <cellStyle name="_Table_AVP_ NewCo 4 2" xfId="12417" xr:uid="{7AEA6EB4-08B1-4114-87D7-8420C7F77FD1}"/>
    <cellStyle name="_Table_AVP_ NewCo 4 3" xfId="12233" xr:uid="{AA189614-ACDB-4D94-83B1-5D9D5E1DDE66}"/>
    <cellStyle name="_Table_AVP_ NewCo 5" xfId="12316" xr:uid="{8CFF399A-3F29-4E21-87FD-4437C90CCE9D}"/>
    <cellStyle name="_Table_AVP_ NewCo 6" xfId="12454" xr:uid="{A968BBCA-317F-4085-8A74-AC7548C06B07}"/>
    <cellStyle name="_Table_AVP_ NewCo_Bangu - Estimativa de tributação - Base Orçamento 28 01 08 (2)" xfId="1647" xr:uid="{A9E1F066-4704-4C55-932C-81A1CFCC5CA8}"/>
    <cellStyle name="_Table_AVP_ NewCo_Bangu - Estimativa de tributação - Base Orçamento 28 01 08 (2) 2" xfId="11303" xr:uid="{28158ED3-2FFF-4E8A-8A9E-D6D57AB2609B}"/>
    <cellStyle name="_Table_AVP_ NewCo_Bangu - Estimativa de tributação - Base Orçamento 28 01 08 (2) 2 2" xfId="12516" xr:uid="{CE974791-FE5C-47A1-9776-471C144453CC}"/>
    <cellStyle name="_Table_AVP_ NewCo_Bangu - Estimativa de tributação - Base Orçamento 28 01 08 (2) 2 3" xfId="12581" xr:uid="{DB33DA2C-FEF9-4EE1-B632-36F4682CA49F}"/>
    <cellStyle name="_Table_AVP_ NewCo_Bangu - Estimativa de tributação - Base Orçamento 28 01 08 (2) 3" xfId="10695" xr:uid="{6E9D60B7-828C-4AFC-984B-6B1441801CF2}"/>
    <cellStyle name="_Table_AVP_ NewCo_Bangu - Estimativa de tributação - Base Orçamento 28 01 08 (2) 3 2" xfId="12419" xr:uid="{0C0B9BCF-51E9-4F6F-9BAE-210F8155B529}"/>
    <cellStyle name="_Table_AVP_ NewCo_Bangu - Estimativa de tributação - Base Orçamento 28 01 08 (2) 3 3" xfId="12231" xr:uid="{D6970933-3FC0-4F3C-876A-864E04423427}"/>
    <cellStyle name="_Table_AVP_ NewCo_Bangu - Estimativa de tributação - Base Orçamento 28 01 08 (2) 4" xfId="12318" xr:uid="{5F5AAE2F-9B6C-4A35-A552-AFB73163F937}"/>
    <cellStyle name="_Table_AVP_ NewCo_Bangu - Estimativa de tributação - Base Orçamento 28 01 08 (2) 5" xfId="12353" xr:uid="{AD05480E-8849-4563-9B7D-FAE6BA28C138}"/>
    <cellStyle name="_Table_AVP_ NewCo_Bangu Revisão Financiamentos" xfId="1648" xr:uid="{84AB2721-DE70-4DA4-B2C4-A6AEEF11E9FB}"/>
    <cellStyle name="_Table_AVP_ NewCo_Bangu Revisão Financiamentos 2" xfId="11304" xr:uid="{79389082-682A-42A9-B902-026D75D48F77}"/>
    <cellStyle name="_Table_AVP_ NewCo_Bangu Revisão Financiamentos 2 2" xfId="12517" xr:uid="{E2175E5E-6302-4FC1-B099-83A0307BA945}"/>
    <cellStyle name="_Table_AVP_ NewCo_Bangu Revisão Financiamentos 2 3" xfId="12582" xr:uid="{E7D75D89-7742-4884-AFB3-D3159A97EF9A}"/>
    <cellStyle name="_Table_AVP_ NewCo_Bangu Revisão Financiamentos 3" xfId="10696" xr:uid="{ED07D600-E8EE-4129-B3AA-E7BBDA36173B}"/>
    <cellStyle name="_Table_AVP_ NewCo_Bangu Revisão Financiamentos 3 2" xfId="12420" xr:uid="{96D75E83-C806-4DE7-B5DD-46CBB1EDD6B7}"/>
    <cellStyle name="_Table_AVP_ NewCo_Bangu Revisão Financiamentos 3 3" xfId="12230" xr:uid="{5D36E5AB-59C5-4A23-8E22-344B6F0ECB5B}"/>
    <cellStyle name="_Table_AVP_ NewCo_Bangu Revisão Financiamentos 4" xfId="12319" xr:uid="{8816AF2C-8508-4D8E-BC30-8C83CF6BDA08}"/>
    <cellStyle name="_Table_AVP_ NewCo_Bangu Revisão Financiamentos 5" xfId="12352" xr:uid="{D54AD64D-C2D6-4131-9F0D-92482D2EAC0C}"/>
    <cellStyle name="_Table_base DCF" xfId="1649" xr:uid="{89896953-64DD-4198-BC15-7131EF8442A2}"/>
    <cellStyle name="_Table_base DCF 2" xfId="1650" xr:uid="{04BC0B20-2CA2-495C-BE67-E14072C6448D}"/>
    <cellStyle name="_Table_base DCF 2 2" xfId="11306" xr:uid="{A41F9997-DA4E-4673-8B37-D052789F2BD2}"/>
    <cellStyle name="_Table_base DCF 2 2 2" xfId="12519" xr:uid="{DC990435-6896-4991-87C2-B029F2407F3C}"/>
    <cellStyle name="_Table_base DCF 2 2 3" xfId="12584" xr:uid="{11F2CE77-99BC-4F0C-A87E-7DEFD230CF72}"/>
    <cellStyle name="_Table_base DCF 2 3" xfId="10698" xr:uid="{4A93EF8E-6D55-4B90-BEAF-1E32B3C54ADB}"/>
    <cellStyle name="_Table_base DCF 2 3 2" xfId="12422" xr:uid="{EFB5859A-514C-4EAB-8078-B2A6B05BAC5E}"/>
    <cellStyle name="_Table_base DCF 2 3 3" xfId="12228" xr:uid="{C04CA9EB-69D5-46A1-801D-02CEFEA817F1}"/>
    <cellStyle name="_Table_base DCF 2 4" xfId="12321" xr:uid="{A11FE8C8-CE87-47B7-B2BB-D3CF07731F30}"/>
    <cellStyle name="_Table_base DCF 2 5" xfId="12451" xr:uid="{2BEB42DF-CAE7-47C3-8008-5102406051D0}"/>
    <cellStyle name="_Table_base DCF 3" xfId="11305" xr:uid="{50CC829A-390E-4A5E-8DC0-B85E384F87DA}"/>
    <cellStyle name="_Table_base DCF 3 2" xfId="12518" xr:uid="{7E7DFB78-9A77-48FF-8DDC-78731578A609}"/>
    <cellStyle name="_Table_base DCF 3 3" xfId="12583" xr:uid="{DA4989C5-651B-4AE0-A83A-4D1021AB2DB8}"/>
    <cellStyle name="_Table_base DCF 4" xfId="10697" xr:uid="{3CC65FC5-8212-4BDE-848A-3653D5E4E23F}"/>
    <cellStyle name="_Table_base DCF 4 2" xfId="12421" xr:uid="{BB98F8CB-159B-45C4-8248-407769F25A1A}"/>
    <cellStyle name="_Table_base DCF 4 3" xfId="12229" xr:uid="{B285D501-9884-4DEE-960B-83F723D7CF82}"/>
    <cellStyle name="_Table_base DCF 5" xfId="12320" xr:uid="{7BBB36A0-E341-4F73-99D8-927E518E4EF5}"/>
    <cellStyle name="_Table_base DCF 6" xfId="12446" xr:uid="{3E6245D7-5FC7-47A6-AB4C-95288C0ED7AB}"/>
    <cellStyle name="_Table_Beatles WACC Calculation" xfId="1651" xr:uid="{E20AC492-9B41-4CAB-9F45-309F997A765E}"/>
    <cellStyle name="_Table_Beatles WACC Calculation 2" xfId="1652" xr:uid="{83D96EAE-0456-4666-AF56-0E9AF3CAA332}"/>
    <cellStyle name="_Table_Beatles WACC Calculation 2 2" xfId="11308" xr:uid="{B8C62FCE-6366-429F-ACC5-CD54002DBD80}"/>
    <cellStyle name="_Table_Beatles WACC Calculation 2 2 2" xfId="12521" xr:uid="{E4394C1E-A57E-4241-A95C-7BC5BD3F76B4}"/>
    <cellStyle name="_Table_Beatles WACC Calculation 2 2 3" xfId="12586" xr:uid="{3D853C39-D88F-4823-A944-7D5F3FF737A5}"/>
    <cellStyle name="_Table_Beatles WACC Calculation 2 3" xfId="10700" xr:uid="{5BA940FA-9084-45A5-AF41-7F1D58648060}"/>
    <cellStyle name="_Table_Beatles WACC Calculation 2 3 2" xfId="12424" xr:uid="{6C1B7ABD-DBC5-480D-B908-849F242EBD16}"/>
    <cellStyle name="_Table_Beatles WACC Calculation 2 3 3" xfId="12226" xr:uid="{6FA3473B-7B1B-49A0-A6E6-680450B69830}"/>
    <cellStyle name="_Table_Beatles WACC Calculation 2 4" xfId="12323" xr:uid="{49179409-CBAA-4A73-8D17-25FEB60DF20C}"/>
    <cellStyle name="_Table_Beatles WACC Calculation 2 5" xfId="12449" xr:uid="{0E500952-6E40-47DC-A0C7-618A162898FC}"/>
    <cellStyle name="_Table_Beatles WACC Calculation 3" xfId="11307" xr:uid="{C59134B2-E5F2-412F-A423-82683337BCF9}"/>
    <cellStyle name="_Table_Beatles WACC Calculation 3 2" xfId="12520" xr:uid="{C1D852DE-93AE-492D-91F3-CF303DD1D1F7}"/>
    <cellStyle name="_Table_Beatles WACC Calculation 3 3" xfId="12585" xr:uid="{6195ADCF-5DE7-4EF5-B185-0AE3470806C4}"/>
    <cellStyle name="_Table_Beatles WACC Calculation 4" xfId="10699" xr:uid="{BEFC7CC4-6FCE-4278-9555-A32A89799D75}"/>
    <cellStyle name="_Table_Beatles WACC Calculation 4 2" xfId="12423" xr:uid="{9E07DB16-99E5-4673-A534-B1EFA8D1FEE5}"/>
    <cellStyle name="_Table_Beatles WACC Calculation 4 3" xfId="12227" xr:uid="{EE5399D5-6E68-4ECE-AB23-3CFD075FBD19}"/>
    <cellStyle name="_Table_Beatles WACC Calculation 5" xfId="12322" xr:uid="{6610C4A1-FF63-4960-9D08-82199E291DAD}"/>
    <cellStyle name="_Table_Beatles WACC Calculation 6" xfId="12351" xr:uid="{FCC34BD4-39B9-4AC8-9638-CFA5F555B79C}"/>
    <cellStyle name="_Table_Beatles WACC Calculation_Bangu - Estimativa de tributação - Base Orçamento 28 01 08 (2)" xfId="1653" xr:uid="{A68766EC-9341-4097-A485-027AAAF25445}"/>
    <cellStyle name="_Table_Beatles WACC Calculation_Bangu - Estimativa de tributação - Base Orçamento 28 01 08 (2) 2" xfId="11309" xr:uid="{C442A802-4287-4DAB-BB49-906C73059AC6}"/>
    <cellStyle name="_Table_Beatles WACC Calculation_Bangu - Estimativa de tributação - Base Orçamento 28 01 08 (2) 2 2" xfId="12522" xr:uid="{3FF0F72F-6748-4D2D-90A6-DCD1D79F16EA}"/>
    <cellStyle name="_Table_Beatles WACC Calculation_Bangu - Estimativa de tributação - Base Orçamento 28 01 08 (2) 2 3" xfId="12587" xr:uid="{0208834C-8D0E-454D-8300-4E75371096C5}"/>
    <cellStyle name="_Table_Beatles WACC Calculation_Bangu - Estimativa de tributação - Base Orçamento 28 01 08 (2) 3" xfId="10701" xr:uid="{0C6FCAE0-5615-45D0-8395-3145639B357D}"/>
    <cellStyle name="_Table_Beatles WACC Calculation_Bangu - Estimativa de tributação - Base Orçamento 28 01 08 (2) 3 2" xfId="12425" xr:uid="{E5E8A3C9-78D2-41AD-97F2-9EA51634D834}"/>
    <cellStyle name="_Table_Beatles WACC Calculation_Bangu - Estimativa de tributação - Base Orçamento 28 01 08 (2) 3 3" xfId="12225" xr:uid="{BF0D230E-655E-4681-A845-F0349FC759E9}"/>
    <cellStyle name="_Table_Beatles WACC Calculation_Bangu - Estimativa de tributação - Base Orçamento 28 01 08 (2) 4" xfId="12324" xr:uid="{A3D95E44-2691-48B7-A77C-8DD984125996}"/>
    <cellStyle name="_Table_Beatles WACC Calculation_Bangu - Estimativa de tributação - Base Orçamento 28 01 08 (2) 5" xfId="12450" xr:uid="{17D27D29-4015-48CB-A7DD-F723075333C9}"/>
    <cellStyle name="_Table_Beatles WACC Calculation_Bangu Revisão Financiamentos" xfId="1654" xr:uid="{45EC9A00-75BD-4B40-94B6-5FE804DAD2F5}"/>
    <cellStyle name="_Table_Beatles WACC Calculation_Bangu Revisão Financiamentos 2" xfId="11310" xr:uid="{C2BDCF4C-44AE-4F1D-B017-7D25402DF7FE}"/>
    <cellStyle name="_Table_Beatles WACC Calculation_Bangu Revisão Financiamentos 2 2" xfId="12523" xr:uid="{E3B287DB-333B-494E-938D-C6015EC6F308}"/>
    <cellStyle name="_Table_Beatles WACC Calculation_Bangu Revisão Financiamentos 2 3" xfId="12588" xr:uid="{E4FF3756-E33C-4ED3-B65B-8D1CBB23FE16}"/>
    <cellStyle name="_Table_Beatles WACC Calculation_Bangu Revisão Financiamentos 3" xfId="10702" xr:uid="{30903C7F-CD3D-4E94-A467-B711FC1510E0}"/>
    <cellStyle name="_Table_Beatles WACC Calculation_Bangu Revisão Financiamentos 3 2" xfId="12426" xr:uid="{2FE87210-02B7-421F-858C-A36A41DD08C4}"/>
    <cellStyle name="_Table_Beatles WACC Calculation_Bangu Revisão Financiamentos 3 3" xfId="12224" xr:uid="{F17F40CE-B168-44B2-A075-9EA3F670F533}"/>
    <cellStyle name="_Table_Beatles WACC Calculation_Bangu Revisão Financiamentos 4" xfId="12325" xr:uid="{96A3D439-20ED-4E36-AE7D-17B1B0BDE027}"/>
    <cellStyle name="_Table_Beatles WACC Calculation_Bangu Revisão Financiamentos 5" xfId="12350" xr:uid="{3126D73E-D882-488A-B6BE-3FC2ED263800}"/>
    <cellStyle name="_Table_Corporate Model_base case" xfId="1655" xr:uid="{CB7C9D4E-1017-4B09-B20F-E4F1AF2DD7FA}"/>
    <cellStyle name="_Table_Corporate Model_base case 2" xfId="1656" xr:uid="{5D555F26-83E1-4635-8FD1-9B4CEB9B73A5}"/>
    <cellStyle name="_Table_Corporate Model_base case 2 2" xfId="11312" xr:uid="{EF00BD1A-E7EA-401F-8C71-D8DC0671141C}"/>
    <cellStyle name="_Table_Corporate Model_base case 2 2 2" xfId="12525" xr:uid="{BCC5CC4C-C961-4BA4-8C85-6F2E1B4898E2}"/>
    <cellStyle name="_Table_Corporate Model_base case 2 2 3" xfId="12590" xr:uid="{19FD7D77-866F-4D2A-BE42-BBBD3733BF7C}"/>
    <cellStyle name="_Table_Corporate Model_base case 2 3" xfId="10704" xr:uid="{A63D94B7-5E7F-46D9-AD63-C655CDB5F375}"/>
    <cellStyle name="_Table_Corporate Model_base case 2 3 2" xfId="12428" xr:uid="{2C7A03FC-A2A2-4282-BD2A-3494EAED87F4}"/>
    <cellStyle name="_Table_Corporate Model_base case 2 3 3" xfId="12222" xr:uid="{021AFD42-3794-498D-94E2-EB9D9672663D}"/>
    <cellStyle name="_Table_Corporate Model_base case 2 4" xfId="12327" xr:uid="{AF526A31-A746-4B12-9DBA-2250526B273C}"/>
    <cellStyle name="_Table_Corporate Model_base case 2 5" xfId="12447" xr:uid="{433B669C-E240-4814-A6B9-754FD9FE0BF5}"/>
    <cellStyle name="_Table_Corporate Model_base case 3" xfId="11311" xr:uid="{0581D9FA-2D9E-4EB6-BD85-42B7531B75E5}"/>
    <cellStyle name="_Table_Corporate Model_base case 3 2" xfId="12524" xr:uid="{4B8D5D99-343F-41B9-8824-7AB3CCA8F652}"/>
    <cellStyle name="_Table_Corporate Model_base case 3 3" xfId="12589" xr:uid="{F236FDB6-FD27-4C0E-B474-421E2CAD9702}"/>
    <cellStyle name="_Table_Corporate Model_base case 4" xfId="10703" xr:uid="{3F0DA887-7F90-4A72-8974-BE5C8C326347}"/>
    <cellStyle name="_Table_Corporate Model_base case 4 2" xfId="12427" xr:uid="{19A50990-973A-438B-B0C4-7D35546F9F06}"/>
    <cellStyle name="_Table_Corporate Model_base case 4 3" xfId="12223" xr:uid="{E695DE67-B02F-42F5-A01B-BCD6DDC807C7}"/>
    <cellStyle name="_Table_Corporate Model_base case 5" xfId="12326" xr:uid="{BD12C121-20B1-4EDC-A389-D08BB3AC0079}"/>
    <cellStyle name="_Table_Corporate Model_base case 6" xfId="12349" xr:uid="{1F3FCDEA-D64E-4D15-B529-430E3C04D0B3}"/>
    <cellStyle name="_Table_Current Malls" xfId="1657" xr:uid="{7E19FA62-90D8-4FD1-B0AC-54ABA5BE643B}"/>
    <cellStyle name="_Table_Current Malls 2" xfId="1658" xr:uid="{21D6D18C-EF8C-4511-B0EA-8DA1CDF913A1}"/>
    <cellStyle name="_Table_Current Malls 2 2" xfId="11314" xr:uid="{09735002-6B68-4585-BC8D-75A0D290FF4E}"/>
    <cellStyle name="_Table_Current Malls 2 2 2" xfId="12527" xr:uid="{863BE2C5-1170-4F31-9F0F-09B0138C16A7}"/>
    <cellStyle name="_Table_Current Malls 2 2 3" xfId="12592" xr:uid="{E7E6B405-1350-41D3-B9DE-405FDFBC2030}"/>
    <cellStyle name="_Table_Current Malls 2 3" xfId="10706" xr:uid="{85515DEB-2A18-4247-954F-AF545096AAC9}"/>
    <cellStyle name="_Table_Current Malls 2 3 2" xfId="12430" xr:uid="{DDF3BDE7-2A9A-4D12-B802-8A39C8CAB04C}"/>
    <cellStyle name="_Table_Current Malls 2 3 3" xfId="12220" xr:uid="{7454388C-4636-4595-95A1-DCF1E641F003}"/>
    <cellStyle name="_Table_Current Malls 2 4" xfId="12329" xr:uid="{F9ACE2F3-CB9C-46A4-A505-6D25B1F329B2}"/>
    <cellStyle name="_Table_Current Malls 2 5" xfId="12348" xr:uid="{214E9EC5-300E-4C3C-B08F-49D6432063AF}"/>
    <cellStyle name="_Table_Current Malls 3" xfId="11313" xr:uid="{0E546BE9-C42C-4A30-B23D-A73A59BE9EFB}"/>
    <cellStyle name="_Table_Current Malls 3 2" xfId="12526" xr:uid="{08A97E2E-675E-4D74-A399-BD229CD2FCC2}"/>
    <cellStyle name="_Table_Current Malls 3 3" xfId="12591" xr:uid="{390E8DF7-3661-4144-9F96-DAC34D8228C8}"/>
    <cellStyle name="_Table_Current Malls 4" xfId="10705" xr:uid="{3A361766-639C-4340-8B56-1E6EA1BEADF7}"/>
    <cellStyle name="_Table_Current Malls 4 2" xfId="12429" xr:uid="{C8F1A13E-8C5E-4483-B218-187024271DAC}"/>
    <cellStyle name="_Table_Current Malls 4 3" xfId="12221" xr:uid="{791ED11C-296A-4A67-99F8-B18FFE2D0323}"/>
    <cellStyle name="_Table_Current Malls 5" xfId="12328" xr:uid="{B831EC80-8F60-4EB2-B44E-C44ACC2B7801}"/>
    <cellStyle name="_Table_Current Malls 6" xfId="12448" xr:uid="{7C07BCAF-D334-4A4F-8177-D13B5053AD55}"/>
    <cellStyle name="_Table_Financiamentos Aliansce2" xfId="1659" xr:uid="{1D583514-F693-4A4C-99B1-55769C7339EB}"/>
    <cellStyle name="_Table_Financiamentos Aliansce2 2" xfId="11315" xr:uid="{DA381ED8-8603-4C75-9609-92597453050F}"/>
    <cellStyle name="_Table_Financiamentos Aliansce2 2 2" xfId="12528" xr:uid="{A3C56684-7D8D-488A-AAE4-97EE8DDE7AA3}"/>
    <cellStyle name="_Table_Financiamentos Aliansce2 2 3" xfId="12593" xr:uid="{99D97EE7-F782-4F93-91EE-31724E666385}"/>
    <cellStyle name="_Table_Financiamentos Aliansce2 3" xfId="10707" xr:uid="{5C7F5AE9-C8C7-42F6-B233-5D5F1C65E5C1}"/>
    <cellStyle name="_Table_Financiamentos Aliansce2 3 2" xfId="12431" xr:uid="{ADB61E05-306C-4210-B8DE-1A13E15F07C3}"/>
    <cellStyle name="_Table_Financiamentos Aliansce2 3 3" xfId="12219" xr:uid="{35FBD73C-3FB0-4043-93E5-1E7C99C8AA52}"/>
    <cellStyle name="_Table_Financiamentos Aliansce2 4" xfId="12330" xr:uid="{EE4B54F3-252E-4F0B-9CE6-519AB6BD7D72}"/>
    <cellStyle name="_Table_Financiamentos Aliansce2 5" xfId="12347" xr:uid="{64C9E086-0524-4C7C-A8C3-0E5248981420}"/>
    <cellStyle name="_Table_Financiamentos Aliansce3" xfId="1660" xr:uid="{85B86CFB-9552-4B79-8189-FF93C25D868D}"/>
    <cellStyle name="_Table_Financiamentos Aliansce3 2" xfId="11316" xr:uid="{CEE18ED1-3EC1-4E1C-BDA2-CA32BF3F5C82}"/>
    <cellStyle name="_Table_Financiamentos Aliansce3 2 2" xfId="12529" xr:uid="{66D5AC13-8236-42EC-944A-679338580ED5}"/>
    <cellStyle name="_Table_Financiamentos Aliansce3 2 3" xfId="12594" xr:uid="{25C1D3B2-9F78-4019-BFAA-3B1AC431DAEA}"/>
    <cellStyle name="_Table_Financiamentos Aliansce3 3" xfId="10708" xr:uid="{9610EFFF-EED6-49D9-9585-58A7AEC4B10E}"/>
    <cellStyle name="_Table_Financiamentos Aliansce3 3 2" xfId="12432" xr:uid="{40902BF6-3F56-4276-A49C-A6D388BB9D66}"/>
    <cellStyle name="_Table_Financiamentos Aliansce3 3 3" xfId="12218" xr:uid="{8CABDB28-7800-410E-BF96-67254F683F06}"/>
    <cellStyle name="_Table_Financiamentos Aliansce3 4" xfId="12331" xr:uid="{2AB03130-2D0F-4AB8-8CBD-9F2E29B5C219}"/>
    <cellStyle name="_Table_Financiamentos Aliansce3 5" xfId="12346" xr:uid="{140AA8A4-BCD4-4C1B-A74D-80575F72B04F}"/>
    <cellStyle name="_Table_Modelo BRMalls_Carraz" xfId="1661" xr:uid="{B7A47F89-3D50-44C7-A558-8EE8EAB38F95}"/>
    <cellStyle name="_Table_Modelo BRMalls_Carraz 2" xfId="1662" xr:uid="{5288CAE2-DEB3-4DA6-A9B6-2551B2CA37C1}"/>
    <cellStyle name="_Table_Modelo BRMalls_Carraz 2 2" xfId="11318" xr:uid="{D870170F-07A4-4397-9343-C77A1C86797E}"/>
    <cellStyle name="_Table_Modelo BRMalls_Carraz 2 2 2" xfId="12531" xr:uid="{F50EC54D-1B2D-4F27-AA34-9F92F6B61692}"/>
    <cellStyle name="_Table_Modelo BRMalls_Carraz 2 2 3" xfId="12596" xr:uid="{88E21427-50C5-4EF7-B49A-8285678E5BD0}"/>
    <cellStyle name="_Table_Modelo BRMalls_Carraz 2 3" xfId="10710" xr:uid="{82609033-4EA2-42EA-AC49-73E455AB0AA8}"/>
    <cellStyle name="_Table_Modelo BRMalls_Carraz 2 3 2" xfId="12434" xr:uid="{94C061B1-254F-4723-85E0-F035476613ED}"/>
    <cellStyle name="_Table_Modelo BRMalls_Carraz 2 3 3" xfId="12216" xr:uid="{DE7E9F30-65D5-4627-A47B-7DE689DB1005}"/>
    <cellStyle name="_Table_Modelo BRMalls_Carraz 2 4" xfId="12333" xr:uid="{50E9AF7D-BA37-49AE-847D-8969776EC704}"/>
    <cellStyle name="_Table_Modelo BRMalls_Carraz 2 5" xfId="12344" xr:uid="{B23F6A84-F036-473F-B7A8-61B4EF63B49C}"/>
    <cellStyle name="_Table_Modelo BRMalls_Carraz 3" xfId="11317" xr:uid="{EF8DFE07-4A52-4EEF-A0A1-313853FBA475}"/>
    <cellStyle name="_Table_Modelo BRMalls_Carraz 3 2" xfId="12530" xr:uid="{210BF0E6-19B7-43DB-933A-A54AD7219F33}"/>
    <cellStyle name="_Table_Modelo BRMalls_Carraz 3 3" xfId="12595" xr:uid="{434AC30F-9B44-49E9-B159-A43CF4ABAAD9}"/>
    <cellStyle name="_Table_Modelo BRMalls_Carraz 4" xfId="10709" xr:uid="{F4E38C9F-D7C0-4920-AA19-1C62C1CEEFEF}"/>
    <cellStyle name="_Table_Modelo BRMalls_Carraz 4 2" xfId="12433" xr:uid="{FAAEF190-0326-4323-835D-F55426E46DFF}"/>
    <cellStyle name="_Table_Modelo BRMalls_Carraz 4 3" xfId="12217" xr:uid="{818CDDA7-60F3-423D-B1B4-332B2699386C}"/>
    <cellStyle name="_Table_Modelo BRMalls_Carraz 5" xfId="12332" xr:uid="{AA9FBADB-5CA6-43EA-B704-D53042D758C1}"/>
    <cellStyle name="_Table_Modelo BRMalls_Carraz 6" xfId="12345" xr:uid="{C47E482B-7FC1-48A7-A383-70E98570F5CF}"/>
    <cellStyle name="_Table_Modelo em construçào_FINANCIALS thiago" xfId="1663" xr:uid="{8E2801F5-7D8C-40CF-A7A8-B06455D4A6EA}"/>
    <cellStyle name="_Table_Modelo em construçào_FINANCIALS thiago 2" xfId="1664" xr:uid="{41A9EBDA-4A79-4154-BB40-AC7164A3CB75}"/>
    <cellStyle name="_Table_Modelo em construçào_FINANCIALS thiago 2 2" xfId="11320" xr:uid="{7939FC8C-B8FD-4F3B-8B9D-05A6CDF7C364}"/>
    <cellStyle name="_Table_Modelo em construçào_FINANCIALS thiago 2 2 2" xfId="12533" xr:uid="{1182185C-CACD-4AC3-BCEE-2A74E0F7439D}"/>
    <cellStyle name="_Table_Modelo em construçào_FINANCIALS thiago 2 2 3" xfId="12598" xr:uid="{A3EF4D9E-6300-46DC-BF27-E4D61C957FE6}"/>
    <cellStyle name="_Table_Modelo em construçào_FINANCIALS thiago 2 3" xfId="10712" xr:uid="{406EF5E5-3688-4622-A787-628523CEB9A2}"/>
    <cellStyle name="_Table_Modelo em construçào_FINANCIALS thiago 2 3 2" xfId="12436" xr:uid="{E1B90F7D-29F5-4D35-B80E-FD647352A464}"/>
    <cellStyle name="_Table_Modelo em construçào_FINANCIALS thiago 2 3 3" xfId="12214" xr:uid="{3DCB9F0B-54A1-4EB5-AD43-ECFB014C1D5E}"/>
    <cellStyle name="_Table_Modelo em construçào_FINANCIALS thiago 2 4" xfId="12335" xr:uid="{B0A7145C-57DE-4EED-9856-9A3A538C1063}"/>
    <cellStyle name="_Table_Modelo em construçào_FINANCIALS thiago 2 5" xfId="12444" xr:uid="{177B8524-ECD4-4140-8984-509A15F1176B}"/>
    <cellStyle name="_Table_Modelo em construçào_FINANCIALS thiago 3" xfId="11319" xr:uid="{7393DCCC-085B-42F6-BDB2-764B35C2AA29}"/>
    <cellStyle name="_Table_Modelo em construçào_FINANCIALS thiago 3 2" xfId="12532" xr:uid="{678DFEC0-A358-45A9-8AE6-30D98E59A811}"/>
    <cellStyle name="_Table_Modelo em construçào_FINANCIALS thiago 3 3" xfId="12597" xr:uid="{1CB702A1-8CB7-4067-AF2B-BDE4D58C9F8F}"/>
    <cellStyle name="_Table_Modelo em construçào_FINANCIALS thiago 4" xfId="10711" xr:uid="{CC424A0C-0FF6-4C00-9821-65D2EA8B8486}"/>
    <cellStyle name="_Table_Modelo em construçào_FINANCIALS thiago 4 2" xfId="12435" xr:uid="{CED3253B-313D-45FA-AEF1-208033CCACCE}"/>
    <cellStyle name="_Table_Modelo em construçào_FINANCIALS thiago 4 3" xfId="12215" xr:uid="{6D9633FA-CC92-441B-A05E-452A0A22869E}"/>
    <cellStyle name="_Table_Modelo em construçào_FINANCIALS thiago 5" xfId="12334" xr:uid="{7F512C7D-6969-4A75-8C20-1F2EBECE19A9}"/>
    <cellStyle name="_Table_Modelo em construçào_FINANCIALS thiago 6" xfId="12441" xr:uid="{B9DBABB3-83F7-40AB-A9A7-8E789B731889}"/>
    <cellStyle name="_Table_Orc SCGR" xfId="1665" xr:uid="{835ECD80-8E6E-4AE0-A058-1A9E79D45168}"/>
    <cellStyle name="_Table_Orc SCGR 2" xfId="11321" xr:uid="{E05DE05C-FABB-4E91-8060-DC0F04079DF9}"/>
    <cellStyle name="_Table_Orc SCGR 2 2" xfId="12534" xr:uid="{42FA761D-BCDF-46A9-B6D0-6D433EBB62F4}"/>
    <cellStyle name="_Table_Orc SCGR 2 3" xfId="12599" xr:uid="{C320EB55-E77E-4946-9AA1-40F0BAFA3744}"/>
    <cellStyle name="_Table_Orc SCGR 3" xfId="10713" xr:uid="{23B0E580-F025-4424-BCB6-07D8A99F962E}"/>
    <cellStyle name="_Table_Orc SCGR 3 2" xfId="12437" xr:uid="{348E3A60-17D0-4A5C-BE39-3A06F3658F66}"/>
    <cellStyle name="_Table_Orc SCGR 3 3" xfId="12213" xr:uid="{E5322DC7-70B6-4400-9C02-7AB188B54425}"/>
    <cellStyle name="_Table_Orc SCGR 4" xfId="12336" xr:uid="{CB67C2B9-8B4A-4380-A5AD-E5E82228CF93}"/>
    <cellStyle name="_Table_Orc SCGR 5" xfId="12343" xr:uid="{556FBF22-E462-4789-BE82-FC3669D93606}"/>
    <cellStyle name="_Table_Orçamento 2009_Cash  Funding" xfId="1666" xr:uid="{8CDC9370-DFEF-49E1-AD8B-034C09281E50}"/>
    <cellStyle name="_Table_Orçamento 2009_Cash  Funding 2" xfId="1667" xr:uid="{FA59AC66-BB97-4A5E-9A35-A909746E76C0}"/>
    <cellStyle name="_Table_Orçamento 2009_Cash  Funding 2 2" xfId="11323" xr:uid="{31374595-6C5F-4068-BB61-F583812C5E64}"/>
    <cellStyle name="_Table_Orçamento 2009_Cash  Funding 2 2 2" xfId="12536" xr:uid="{152085F1-C6CF-4898-9CB7-27B29DD41B07}"/>
    <cellStyle name="_Table_Orçamento 2009_Cash  Funding 2 2 3" xfId="12601" xr:uid="{3D4DDB0B-D937-41AA-8825-7B5BAE0557F9}"/>
    <cellStyle name="_Table_Orçamento 2009_Cash  Funding 2 3" xfId="10715" xr:uid="{963077DA-4B9F-4EC7-B985-0AA8FA770BAD}"/>
    <cellStyle name="_Table_Orçamento 2009_Cash  Funding 2 3 2" xfId="12439" xr:uid="{35FF7650-8832-4170-9F94-FF35A4E72775}"/>
    <cellStyle name="_Table_Orçamento 2009_Cash  Funding 2 3 3" xfId="12211" xr:uid="{F940E6CA-1500-4C1B-90B7-1E9FCE42AB74}"/>
    <cellStyle name="_Table_Orçamento 2009_Cash  Funding 2 4" xfId="12338" xr:uid="{8D16379A-B800-4270-93FA-49010CE58CDE}"/>
    <cellStyle name="_Table_Orçamento 2009_Cash  Funding 2 5" xfId="12443" xr:uid="{2CEFBE3E-8FDC-4C62-84EC-B42E9B371699}"/>
    <cellStyle name="_Table_Orçamento 2009_Cash  Funding 3" xfId="11322" xr:uid="{3E96E66D-D3DD-4DB7-8339-4B8DAD03CC42}"/>
    <cellStyle name="_Table_Orçamento 2009_Cash  Funding 3 2" xfId="12535" xr:uid="{A9FFF899-B354-4421-BFCC-816EAD479A4A}"/>
    <cellStyle name="_Table_Orçamento 2009_Cash  Funding 3 3" xfId="12600" xr:uid="{106FAAA4-13D3-4371-97AB-9D0263378213}"/>
    <cellStyle name="_Table_Orçamento 2009_Cash  Funding 4" xfId="10714" xr:uid="{6C778D96-FD2C-4AFF-9530-10BB1B1DE70D}"/>
    <cellStyle name="_Table_Orçamento 2009_Cash  Funding 4 2" xfId="12438" xr:uid="{83C79D13-AF4A-46F7-8FC6-4C8840E1A5C9}"/>
    <cellStyle name="_Table_Orçamento 2009_Cash  Funding 4 3" xfId="12212" xr:uid="{E53FD8B8-113C-4D82-8DC1-6BDD15BD02F7}"/>
    <cellStyle name="_Table_Orçamento 2009_Cash  Funding 5" xfId="12337" xr:uid="{E9BD7DFF-77CD-46D4-89E8-A72D52AB32AA}"/>
    <cellStyle name="_Table_Orçamento 2009_Cash  Funding 6" xfId="12442" xr:uid="{4FE8FDC8-A904-42F6-8FBA-526BA246C9E2}"/>
    <cellStyle name="_TableHead" xfId="1668" xr:uid="{B886005D-5969-4D70-B177-0899DA21D1E0}"/>
    <cellStyle name="_TableHead_01 AVP_ Project Infinitum" xfId="1669" xr:uid="{449F48AA-7901-4DD2-8BA0-A4D91E427370}"/>
    <cellStyle name="_TableHead_01 AVP_ Project Infinitum 2" xfId="1670" xr:uid="{19B369F0-AB9A-4280-B88C-B359E085EFEF}"/>
    <cellStyle name="_TableHead_01 AVP_ Project Infinitum 3" xfId="1671" xr:uid="{B76D0CBC-9241-4698-9F7A-E91DDE9BBC9E}"/>
    <cellStyle name="_TableHead_01 AVP_ Project Infinitum 4" xfId="1672" xr:uid="{50E942B9-F29F-4C93-8701-F1E7F9A09E24}"/>
    <cellStyle name="_TableHead_01 AVP_ Project Infinitum_Bangu - Estimativa de tributação - Base Orçamento 28 01 08 (2)" xfId="1673" xr:uid="{745F6489-C6D4-4F38-89B8-850835F943EC}"/>
    <cellStyle name="_TableHead_01 AVP_ Project Infinitum_Bangu Revisão Financiamentos" xfId="1674" xr:uid="{07F234BB-4AC5-47CB-BCE0-9F9084B9AB1C}"/>
    <cellStyle name="_TableHead_01 AVP_ Project Infinitum_Orc SCGR" xfId="1675" xr:uid="{73FA05C3-FD30-49D9-924D-302C93A4E3D9}"/>
    <cellStyle name="_TableHead_02 TMX Brazil Management Projections_R$" xfId="1676" xr:uid="{D9148C83-EC5F-46C4-8C35-13F22CD703B3}"/>
    <cellStyle name="_TableHead_02 TMX Brazil Management Projections_R$ 2" xfId="1677" xr:uid="{4E102342-3D2B-4FDA-A65D-9E1E2BFE6FCC}"/>
    <cellStyle name="_TableHead_02 TMX Brazil Management Projections_R$ 3" xfId="1678" xr:uid="{FBAF0607-808A-4EBD-BD3A-D270C491C8DC}"/>
    <cellStyle name="_TableHead_02 TMX Brazil Management Projections_R$ 4" xfId="1679" xr:uid="{6CE1BEA0-2CB8-43A2-85E7-C2221E2AFD24}"/>
    <cellStyle name="_TableHead_02 TMX Brazil Management Projections_R$_Bangu - Estimativa de tributação - Base Orçamento 28 01 08 (2)" xfId="1680" xr:uid="{01CB2880-1371-4F0D-9DC3-2CDE5B7AE61F}"/>
    <cellStyle name="_TableHead_02 TMX Brazil Management Projections_R$_Bangu Revisão Financiamentos" xfId="1681" xr:uid="{3E37ED1F-1538-43DF-B2E4-10153831705C}"/>
    <cellStyle name="_TableHead_02 TMX Brazil Management Projections_R$_Orc SCGR" xfId="1682" xr:uid="{264B41EF-4336-4271-8DBD-F1097A291E86}"/>
    <cellStyle name="_TableHead_02 WACC" xfId="1683" xr:uid="{4D32F1B1-C341-4EAA-B853-BE7F19D1D877}"/>
    <cellStyle name="_TableHead_02 WACC 2" xfId="1684" xr:uid="{0259D7A4-A0D3-4D34-9952-5DFA96DC995C}"/>
    <cellStyle name="_TableHead_02 WACC 3" xfId="1685" xr:uid="{0EFA2A1C-FCB3-4A65-8DFE-588BFFB1DCEC}"/>
    <cellStyle name="_TableHead_02 WACC 4" xfId="1686" xr:uid="{11F348AC-DC27-494D-8EA7-96DBDF3DAA63}"/>
    <cellStyle name="_TableHead_02 WACC_Bangu - Estimativa de tributação - Base Orçamento 28 01 08 (2)" xfId="1687" xr:uid="{1BFB9EC2-1D1B-49E6-81EE-30F16C83E923}"/>
    <cellStyle name="_TableHead_02 WACC_Bangu Revisão Financiamentos" xfId="1688" xr:uid="{6B21E881-6A93-43C3-9155-A07995FB4999}"/>
    <cellStyle name="_TableHead_02 WACC_Orc SCGR" xfId="1689" xr:uid="{6147CD49-75F9-4B09-8CDE-B20224F7E00D}"/>
    <cellStyle name="_TableHead_05 WACC" xfId="1690" xr:uid="{F1BAD95D-E629-4CA6-91B6-53AD269C8307}"/>
    <cellStyle name="_TableHead_05 WACC 2" xfId="1691" xr:uid="{1EBB3812-488A-4AAF-9CD9-25BA85EF8A80}"/>
    <cellStyle name="_TableHead_05 WACC 3" xfId="1692" xr:uid="{A563C0C6-2D05-44D7-93B7-98DB752C1246}"/>
    <cellStyle name="_TableHead_05 WACC 4" xfId="1693" xr:uid="{79688214-5854-4878-A294-5A52679F9D5F}"/>
    <cellStyle name="_TableHead_05 WACC_Bangu - Estimativa de tributação - Base Orçamento 28 01 08 (2)" xfId="1694" xr:uid="{6F543039-C167-4678-9EFA-D82EDD89F2B8}"/>
    <cellStyle name="_TableHead_05 WACC_Bangu Revisão Financiamentos" xfId="1695" xr:uid="{965F5BE7-B970-4C93-AEDB-A46F6A449F38}"/>
    <cellStyle name="_TableHead_05 WACC_Orc SCGR" xfId="1696" xr:uid="{956EBAD0-5C96-4463-8F6A-C28DA58BA187}"/>
    <cellStyle name="_TableHead_10 yr UST data" xfId="1697" xr:uid="{14E83FE5-A1DB-4B8F-A072-287CA5A278F3}"/>
    <cellStyle name="_TableHead_10 yr UST data_base DCF" xfId="1698" xr:uid="{844D1E1F-076D-4F43-B43B-ED9B3B1749E9}"/>
    <cellStyle name="_TableHead_10 yr UST data_Corporate Model_base case" xfId="1699" xr:uid="{CA5BD9F6-81FE-4641-99B2-0882847373F4}"/>
    <cellStyle name="_TableHead_10 yr UST data_Current Malls" xfId="1700" xr:uid="{BDB2E57E-7602-450D-8E27-D1BD66AD020C}"/>
    <cellStyle name="_TableHead_10 yr UST data_Financiamentos Aliansce2" xfId="1701" xr:uid="{372B6F46-8C87-4BA2-9D37-C900EDEBBEEA}"/>
    <cellStyle name="_TableHead_10 yr UST data_Financiamentos Aliansce3" xfId="1702" xr:uid="{9136F0A5-169E-4811-B9B5-1445C6EBD9A8}"/>
    <cellStyle name="_TableHead_10 yr UST data_Modelo BRMalls_Carraz" xfId="1703" xr:uid="{8AFA3B04-C4CB-4799-938F-CC264366B220}"/>
    <cellStyle name="_TableHead_10 yr UST data_Modelo em construçào_FINANCIALS thiago" xfId="1704" xr:uid="{9BDCA4CB-679D-4083-98C4-A39A95810B2A}"/>
    <cellStyle name="_TableHead_10 yr UST data_Orçamento 2009_Cash  Funding" xfId="1705" xr:uid="{2F345E70-F07F-4D5D-A81C-768141C5AA81}"/>
    <cellStyle name="_TableHead_AVP_ NewCo" xfId="1706" xr:uid="{0AE78FD2-DC3A-408B-82B8-7C87560A48C2}"/>
    <cellStyle name="_TableHead_AVP_ NewCo 2" xfId="1707" xr:uid="{A9F5B367-E03E-4D92-9337-3EEF073FDFCA}"/>
    <cellStyle name="_TableHead_AVP_ NewCo 3" xfId="1708" xr:uid="{C71E12E6-1175-4322-BB29-615AD2E0E168}"/>
    <cellStyle name="_TableHead_AVP_ NewCo 4" xfId="1709" xr:uid="{26BFC4AF-F0BE-415C-B803-066A344C0169}"/>
    <cellStyle name="_TableHead_AVP_ NewCo_Bangu - Estimativa de tributação - Base Orçamento 28 01 08 (2)" xfId="1710" xr:uid="{14052AEC-48D9-4B2B-BB82-5CD76180B03D}"/>
    <cellStyle name="_TableHead_AVP_ NewCo_Bangu Revisão Financiamentos" xfId="1711" xr:uid="{E0601964-8ADC-4526-A0CA-B0BF0F90B612}"/>
    <cellStyle name="_TableHead_AVP_ NewCo_Orc SCGR" xfId="1712" xr:uid="{7928355C-F503-47FE-BDE6-8D195F80EAE5}"/>
    <cellStyle name="_TableHead_base DCF" xfId="1713" xr:uid="{C9271104-0CBB-4D1B-A10E-E86FBD5B4FD0}"/>
    <cellStyle name="_TableHead_Beatles WACC Calculation" xfId="1714" xr:uid="{9293AC53-0DF8-45D6-B1DC-F27C160D0494}"/>
    <cellStyle name="_TableHead_Beatles WACC Calculation 2" xfId="1715" xr:uid="{318DA08C-B39F-4E44-8955-1EEF60551D42}"/>
    <cellStyle name="_TableHead_Beatles WACC Calculation 3" xfId="1716" xr:uid="{C90D0DDB-D78F-49C5-B030-66105DC2A01A}"/>
    <cellStyle name="_TableHead_Beatles WACC Calculation 4" xfId="1717" xr:uid="{3D8599CE-3D0E-4D8F-B58B-6655C0F364B3}"/>
    <cellStyle name="_TableHead_Beatles WACC Calculation_Bangu - Estimativa de tributação - Base Orçamento 28 01 08 (2)" xfId="1718" xr:uid="{40F2CDF2-A7A7-4069-97EB-B0D2E537A570}"/>
    <cellStyle name="_TableHead_Beatles WACC Calculation_Bangu Revisão Financiamentos" xfId="1719" xr:uid="{E4318E18-D1AB-4D7D-A416-4AB55B18AE64}"/>
    <cellStyle name="_TableHead_Beatles WACC Calculation_Orc SCGR" xfId="1720" xr:uid="{C8C11DA8-F42D-4288-81C6-D76BBC3FD975}"/>
    <cellStyle name="_TableHead_Corporate Model_base case" xfId="1721" xr:uid="{517BDFCC-8C6D-4F5B-8A20-D87552E0E154}"/>
    <cellStyle name="_TableHead_Current Malls" xfId="1722" xr:uid="{BBFFCDAE-7144-4A24-88DE-6F45A0AF02CD}"/>
    <cellStyle name="_TableHead_Financiamentos Aliansce2" xfId="1723" xr:uid="{BB583E27-0076-4233-9168-B8136C20226B}"/>
    <cellStyle name="_TableHead_Financiamentos Aliansce3" xfId="1724" xr:uid="{E466C928-3E3C-4188-AE5E-A0353318D410}"/>
    <cellStyle name="_TableHead_KIARA Valuation Model" xfId="1725" xr:uid="{B0EE54AE-936F-4ABA-937E-344B29DFF5FB}"/>
    <cellStyle name="_TableHead_KIARA Valuation Model 2" xfId="1726" xr:uid="{1C4C3771-885C-4BD4-9653-051A274C9AAF}"/>
    <cellStyle name="_TableHead_KIARA Valuation Model 3" xfId="1727" xr:uid="{26122697-B197-4258-8FDD-D05AA9767F4F}"/>
    <cellStyle name="_TableHead_KIARA Valuation Model 4" xfId="1728" xr:uid="{D8F6DCCC-D4F7-48BE-93FA-1A1E2F099DC6}"/>
    <cellStyle name="_TableHead_KIARA Valuation Model_Bangu - Estimativa de tributação - Base Orçamento 28 01 08 (2)" xfId="1729" xr:uid="{7E98601A-05E5-4FAE-9F01-E8CAA7C935FC}"/>
    <cellStyle name="_TableHead_KIARA Valuation Model_Bangu Revisão Financiamentos" xfId="1730" xr:uid="{F1641AEF-40EE-4D58-913B-0219042B1681}"/>
    <cellStyle name="_TableHead_KIARA Valuation Model_Orc SCGR" xfId="1731" xr:uid="{E45F30CA-64EF-49A4-A943-B87DA16DBF19}"/>
    <cellStyle name="_TableHead_Modelo BRMalls_Carraz" xfId="1732" xr:uid="{060AD1B9-5598-47C1-937E-E07B0E6B534A}"/>
    <cellStyle name="_TableHead_Modelo em construçào_FINANCIALS thiago" xfId="1733" xr:uid="{AC2F13D2-8829-47C3-A36A-0CF77FC38BFC}"/>
    <cellStyle name="_TableHead_Orçamento 2009_Cash  Funding" xfId="1734" xr:uid="{5B30C51D-C387-4729-875B-EAC32DDDC4E0}"/>
    <cellStyle name="_TableHeading" xfId="1735" xr:uid="{F0CB9560-B1D2-4578-BF12-D7697BBF6892}"/>
    <cellStyle name="_TableHeading 2" xfId="1736" xr:uid="{2AFAA7B0-9D60-4017-BBE1-F6C54D94CD11}"/>
    <cellStyle name="_TableHeading 3" xfId="1737" xr:uid="{652FE4DE-9CE1-4A84-971D-52E36C722571}"/>
    <cellStyle name="_TableHeading 4" xfId="1738" xr:uid="{387D172F-5871-4FE5-8BA0-674426C3AE13}"/>
    <cellStyle name="_TableHeading_Bangu - Estimativa de tributação - Base Orçamento 28 01 08 (2)" xfId="1739" xr:uid="{89BB81E8-78CE-49BF-9E53-82225D0DEC08}"/>
    <cellStyle name="_TableHeading_Bangu Revisão Financiamentos" xfId="1740" xr:uid="{EF98CEAB-F826-407B-9092-2DFE629235C8}"/>
    <cellStyle name="_TableHeading_Orc SCGR" xfId="1741" xr:uid="{82E86182-5A1A-4CA7-B76F-F23381B6CC50}"/>
    <cellStyle name="_TableRowBorder" xfId="1742" xr:uid="{4BFE6C30-4D8D-4B7F-A2B9-DC03D43011F8}"/>
    <cellStyle name="_TableRowBorder 2" xfId="1743" xr:uid="{ED7DD2CF-4B37-4638-A89D-85CBBA9579E3}"/>
    <cellStyle name="_TableRowBorder 2 2" xfId="16976" xr:uid="{8DE6D691-70ED-4418-B942-9B9F866458F0}"/>
    <cellStyle name="_TableRowBorder 3" xfId="16975" xr:uid="{C5DE665B-F8D2-4454-B136-8F77E7B1B50D}"/>
    <cellStyle name="_TableRowHead" xfId="1744" xr:uid="{DD4088C4-7BEC-4D5B-9121-631A8F8A04F1}"/>
    <cellStyle name="_TableRowHead_01 AVP_ Project Infinitum" xfId="1745" xr:uid="{8B38BD4A-D095-48D1-9682-871B3141751E}"/>
    <cellStyle name="_TableRowHead_01 AVP_ Project Infinitum 2" xfId="1746" xr:uid="{A3CF09CD-068E-4B45-9D53-F7071B973F79}"/>
    <cellStyle name="_TableRowHead_01 AVP_ Project Infinitum 3" xfId="1747" xr:uid="{314E5EA0-4ACF-4861-B278-B84021CD2096}"/>
    <cellStyle name="_TableRowHead_01 AVP_ Project Infinitum 4" xfId="1748" xr:uid="{0F0A0B00-955B-4781-849D-49B05A652D6E}"/>
    <cellStyle name="_TableRowHead_01 AVP_ Project Infinitum_Bangu - Estimativa de tributação - Base Orçamento 28 01 08 (2)" xfId="1749" xr:uid="{42B1B1CC-046D-4860-B5C1-40556C3048AA}"/>
    <cellStyle name="_TableRowHead_01 AVP_ Project Infinitum_Bangu Revisão Financiamentos" xfId="1750" xr:uid="{B6A2DC7B-CB3B-4B48-BE86-984E2E0F1493}"/>
    <cellStyle name="_TableRowHead_01 AVP_ Project Infinitum_Orc SCGR" xfId="1751" xr:uid="{488791AA-785B-4733-AB31-83189FBA1484}"/>
    <cellStyle name="_TableRowHead_02 TMX Brazil Management Projections_R$" xfId="1752" xr:uid="{7873AA07-3B84-41CE-BB12-504CF55E0F91}"/>
    <cellStyle name="_TableRowHead_02 TMX Brazil Management Projections_R$ 2" xfId="1753" xr:uid="{E4DFABBE-B9CD-44D7-98FF-0DBDCCE2925F}"/>
    <cellStyle name="_TableRowHead_02 TMX Brazil Management Projections_R$ 3" xfId="1754" xr:uid="{A0F04A77-C803-414A-952B-75E0CBE9C73F}"/>
    <cellStyle name="_TableRowHead_02 TMX Brazil Management Projections_R$ 4" xfId="1755" xr:uid="{9E959638-C193-44EE-B782-79749757DB48}"/>
    <cellStyle name="_TableRowHead_02 TMX Brazil Management Projections_R$_Bangu - Estimativa de tributação - Base Orçamento 28 01 08 (2)" xfId="1756" xr:uid="{87D0A16B-C875-4F6F-9902-1B87FCE310B7}"/>
    <cellStyle name="_TableRowHead_02 TMX Brazil Management Projections_R$_Bangu Revisão Financiamentos" xfId="1757" xr:uid="{0BD4DA9E-4E03-445F-B7CA-1371E2C42019}"/>
    <cellStyle name="_TableRowHead_02 TMX Brazil Management Projections_R$_Orc SCGR" xfId="1758" xr:uid="{35717059-28E5-408A-83BF-2C1E9D3A0B3C}"/>
    <cellStyle name="_TableRowHead_02 WACC" xfId="1759" xr:uid="{D26D5F8B-05E9-4EE4-ABBC-E33D570CB049}"/>
    <cellStyle name="_TableRowHead_02 WACC 2" xfId="1760" xr:uid="{E757E331-191D-45D8-9125-93938A82AA8A}"/>
    <cellStyle name="_TableRowHead_02 WACC 3" xfId="1761" xr:uid="{5A153E08-114E-4426-AA0B-450E48AB09C1}"/>
    <cellStyle name="_TableRowHead_02 WACC 4" xfId="1762" xr:uid="{8E20AC8E-A13F-4CDA-843B-BC964EE2A3EA}"/>
    <cellStyle name="_TableRowHead_02 WACC_Bangu - Estimativa de tributação - Base Orçamento 28 01 08 (2)" xfId="1763" xr:uid="{A3CCAE14-A02D-4C10-B59D-CE2D9A913CE8}"/>
    <cellStyle name="_TableRowHead_02 WACC_Bangu Revisão Financiamentos" xfId="1764" xr:uid="{EA69D200-28AA-4B33-A16E-046CFF396D0E}"/>
    <cellStyle name="_TableRowHead_02 WACC_Orc SCGR" xfId="1765" xr:uid="{B6E17E5B-F815-4365-AB51-CE5DF55AE83A}"/>
    <cellStyle name="_TableRowHead_05 WACC" xfId="1766" xr:uid="{0CB46655-C7C5-4945-87E8-C02E9D9894D0}"/>
    <cellStyle name="_TableRowHead_05 WACC 2" xfId="1767" xr:uid="{726E2263-356B-4952-A4DB-C4ED5562B24F}"/>
    <cellStyle name="_TableRowHead_05 WACC 3" xfId="1768" xr:uid="{4812180D-CE7E-4817-A129-25B4350673BA}"/>
    <cellStyle name="_TableRowHead_05 WACC 4" xfId="1769" xr:uid="{4838FDD5-C0B2-49AE-A1FC-792AF140D587}"/>
    <cellStyle name="_TableRowHead_05 WACC_Bangu - Estimativa de tributação - Base Orçamento 28 01 08 (2)" xfId="1770" xr:uid="{7F5D7406-8B2C-471A-B76C-B84CEBDCC627}"/>
    <cellStyle name="_TableRowHead_05 WACC_Bangu Revisão Financiamentos" xfId="1771" xr:uid="{E6F82015-6853-4AF1-8E20-5D83952C13C3}"/>
    <cellStyle name="_TableRowHead_05 WACC_Orc SCGR" xfId="1772" xr:uid="{40706D5E-B2B9-4CFC-A84E-BD3B52981062}"/>
    <cellStyle name="_TableRowHead_10 yr UST data" xfId="1773" xr:uid="{21B4336F-103A-4CEC-89EC-C3B558BE07C1}"/>
    <cellStyle name="_TableRowHead_10 yr UST data_base DCF" xfId="1774" xr:uid="{8369C581-4852-43C5-A1DC-BD7268A7F1DF}"/>
    <cellStyle name="_TableRowHead_10 yr UST data_Corporate Model_base case" xfId="1775" xr:uid="{1AB1ACF3-5D5B-4858-9D75-D6CCD84EB29B}"/>
    <cellStyle name="_TableRowHead_10 yr UST data_Current Malls" xfId="1776" xr:uid="{9A978F92-6CE0-4DBB-8E0F-881BE51732D1}"/>
    <cellStyle name="_TableRowHead_10 yr UST data_Financiamentos Aliansce2" xfId="1777" xr:uid="{E6619168-E2B1-4D31-A5A6-09AF26D1A147}"/>
    <cellStyle name="_TableRowHead_10 yr UST data_Financiamentos Aliansce3" xfId="1778" xr:uid="{AE5B97EB-E75B-428A-89D6-1AC169A4F746}"/>
    <cellStyle name="_TableRowHead_10 yr UST data_Modelo BRMalls_Carraz" xfId="1779" xr:uid="{41D68225-6DB9-458D-B49B-4F7FB2EA2412}"/>
    <cellStyle name="_TableRowHead_10 yr UST data_Modelo em construçào_FINANCIALS thiago" xfId="1780" xr:uid="{FEE01104-D1FF-465A-B297-9DC1E3F49632}"/>
    <cellStyle name="_TableRowHead_10 yr UST data_Orçamento 2009_Cash  Funding" xfId="1781" xr:uid="{FD0098A4-ADF4-4280-8E93-3342C2EC4DD0}"/>
    <cellStyle name="_TableRowHead_AVP_ NewCo" xfId="1782" xr:uid="{9AC18F35-FCF1-45EA-872D-5E6B3BFF5330}"/>
    <cellStyle name="_TableRowHead_AVP_ NewCo 2" xfId="1783" xr:uid="{00FACB58-A1D6-437F-B09B-739A482072F5}"/>
    <cellStyle name="_TableRowHead_AVP_ NewCo 3" xfId="1784" xr:uid="{9126F8E9-ED28-435D-9B56-B6CD383C888D}"/>
    <cellStyle name="_TableRowHead_AVP_ NewCo 4" xfId="1785" xr:uid="{E522B6D3-7B1E-4636-9339-E41D782B1A90}"/>
    <cellStyle name="_TableRowHead_AVP_ NewCo_Bangu - Estimativa de tributação - Base Orçamento 28 01 08 (2)" xfId="1786" xr:uid="{10ADC62E-CAAC-40A3-95A9-C84C6B70FD34}"/>
    <cellStyle name="_TableRowHead_AVP_ NewCo_Bangu Revisão Financiamentos" xfId="1787" xr:uid="{2D0F4C52-8514-42AB-BB73-A48E5EC7224F}"/>
    <cellStyle name="_TableRowHead_AVP_ NewCo_Orc SCGR" xfId="1788" xr:uid="{31B298A1-A8E3-4440-AF16-D33746E48024}"/>
    <cellStyle name="_TableRowHead_base DCF" xfId="1789" xr:uid="{A6D343E2-3879-45CB-92BD-3A8B34CEC941}"/>
    <cellStyle name="_TableRowHead_Beatles WACC Calculation" xfId="1790" xr:uid="{40E95F4D-C3AC-44BA-97AA-73766EEE742B}"/>
    <cellStyle name="_TableRowHead_Beatles WACC Calculation 2" xfId="1791" xr:uid="{EE9E2FA9-8138-4CEB-A8B9-03C8AD00330C}"/>
    <cellStyle name="_TableRowHead_Beatles WACC Calculation 3" xfId="1792" xr:uid="{C66A0207-1499-42F4-AB60-138E907E5111}"/>
    <cellStyle name="_TableRowHead_Beatles WACC Calculation 4" xfId="1793" xr:uid="{A9E841E7-A5F9-4407-9AF3-AFAF8693B79E}"/>
    <cellStyle name="_TableRowHead_Beatles WACC Calculation_Bangu - Estimativa de tributação - Base Orçamento 28 01 08 (2)" xfId="1794" xr:uid="{73ACB69F-1792-4EEF-8AAA-A3293BB06F27}"/>
    <cellStyle name="_TableRowHead_Beatles WACC Calculation_Bangu Revisão Financiamentos" xfId="1795" xr:uid="{08826D4D-DF9E-4E62-8DAF-F9738ACE78F8}"/>
    <cellStyle name="_TableRowHead_Beatles WACC Calculation_Orc SCGR" xfId="1796" xr:uid="{F40420A3-A6A5-42F5-9FDA-F5CB309C9000}"/>
    <cellStyle name="_TableRowHead_Corporate Model_base case" xfId="1797" xr:uid="{2BDFA50F-1B7A-4E97-BCF7-D6D1257E3A90}"/>
    <cellStyle name="_TableRowHead_Current Malls" xfId="1798" xr:uid="{75F29BB2-1C97-49F8-9797-2ED9DDF90B07}"/>
    <cellStyle name="_TableRowHead_Financiamentos Aliansce2" xfId="1799" xr:uid="{ED39630F-C9C3-4105-837A-47BB1086B30D}"/>
    <cellStyle name="_TableRowHead_Financiamentos Aliansce3" xfId="1800" xr:uid="{9DC7F1CD-E0F7-4283-BB0B-2FA2533F29AF}"/>
    <cellStyle name="_TableRowHead_Modelo BRMalls_Carraz" xfId="1801" xr:uid="{F51770D7-FE40-4E04-ACF2-BEBD8E5D23CE}"/>
    <cellStyle name="_TableRowHead_Modelo em construçào_FINANCIALS thiago" xfId="1802" xr:uid="{933FBBF0-FFE5-445F-A672-7A12C352234A}"/>
    <cellStyle name="_TableRowHead_Orçamento 2009_Cash  Funding" xfId="1803" xr:uid="{C5B30673-B9D3-4C97-ABF4-57F2F5FAD912}"/>
    <cellStyle name="_TableRowHeading" xfId="1804" xr:uid="{5FC936B5-8D7C-4E49-AA6D-B295E85B1DE1}"/>
    <cellStyle name="_TableRowHeading 2" xfId="1805" xr:uid="{0B4B5561-3DB3-43C5-BCBE-A164660AFCE8}"/>
    <cellStyle name="_TableRowHeading 3" xfId="1806" xr:uid="{C0A82852-C9BB-43D4-AED0-20D45668F1F9}"/>
    <cellStyle name="_TableRowHeading 4" xfId="1807" xr:uid="{A36FBB21-CCE5-4598-9A2C-DACB4EB0EE09}"/>
    <cellStyle name="_TableRowHeading_Bangu - Estimativa de tributação - Base Orçamento 28 01 08 (2)" xfId="1808" xr:uid="{E6EDC963-1D09-415F-B053-005782564C44}"/>
    <cellStyle name="_TableRowHeading_Bangu Revisão Financiamentos" xfId="1809" xr:uid="{148A7FEE-2FEE-4DFD-9F7B-57848A60ACC3}"/>
    <cellStyle name="_TableRowHeading_Orc SCGR" xfId="1810" xr:uid="{BEEDB48A-DFD6-4D46-AE7B-C7FBB2E4D66B}"/>
    <cellStyle name="_TableSuperHead" xfId="1811" xr:uid="{34BAFB8E-11BB-4461-BE62-1F5C4E94B505}"/>
    <cellStyle name="_TableSuperHead_01 AVP_ Project Infinitum" xfId="1812" xr:uid="{D5F37996-44ED-4A78-B39E-EA89F0ADF8E2}"/>
    <cellStyle name="_TableSuperHead_01 AVP_ Project Infinitum 2" xfId="1813" xr:uid="{F15B52EC-84A3-43BF-AACE-6E6FE4451D41}"/>
    <cellStyle name="_TableSuperHead_01 AVP_ Project Infinitum 3" xfId="1814" xr:uid="{2FDCEBCF-782C-4EB0-AB83-8029C77021C8}"/>
    <cellStyle name="_TableSuperHead_01 AVP_ Project Infinitum 4" xfId="1815" xr:uid="{D1FBDCBC-CC27-40FF-B79A-F3049D1FC8BE}"/>
    <cellStyle name="_TableSuperHead_01 AVP_ Project Infinitum_Bangu - Estimativa de tributação - Base Orçamento 28 01 08 (2)" xfId="1816" xr:uid="{5B47CAEC-6993-4FC2-8FCA-6A4B2CEDAEE1}"/>
    <cellStyle name="_TableSuperHead_01 AVP_ Project Infinitum_Bangu Revisão Financiamentos" xfId="1817" xr:uid="{86D242A3-30A1-4F32-A561-149D362E56BE}"/>
    <cellStyle name="_TableSuperHead_01 AVP_ Project Infinitum_Orc SCGR" xfId="1818" xr:uid="{9545F22D-6EAA-4705-8F7F-1C9504AAAD1C}"/>
    <cellStyle name="_TableSuperHead_02 TMX Brazil Management Projections_R$" xfId="1819" xr:uid="{95358F48-4215-4761-99B8-5908CF37559D}"/>
    <cellStyle name="_TableSuperHead_02 TMX Brazil Management Projections_R$ 2" xfId="1820" xr:uid="{91960BB2-46B1-42A9-BECC-AB0C2700B4BD}"/>
    <cellStyle name="_TableSuperHead_02 TMX Brazil Management Projections_R$ 3" xfId="1821" xr:uid="{F6785B6F-53B5-40B4-B930-A7B714ACC06C}"/>
    <cellStyle name="_TableSuperHead_02 TMX Brazil Management Projections_R$ 4" xfId="1822" xr:uid="{B07967D9-22C9-4A56-8DBA-9B4E3D71C48D}"/>
    <cellStyle name="_TableSuperHead_02 TMX Brazil Management Projections_R$_Bangu - Estimativa de tributação - Base Orçamento 28 01 08 (2)" xfId="1823" xr:uid="{DD31D646-26C5-46BD-B606-6BE6762D6E91}"/>
    <cellStyle name="_TableSuperHead_02 TMX Brazil Management Projections_R$_Bangu Revisão Financiamentos" xfId="1824" xr:uid="{6B02C084-18C8-4A29-A86D-3B86A14E74E6}"/>
    <cellStyle name="_TableSuperHead_02 TMX Brazil Management Projections_R$_Orc SCGR" xfId="1825" xr:uid="{EFA15127-B7E0-4CF1-A0D8-21B16678A816}"/>
    <cellStyle name="_TableSuperHead_02 WACC" xfId="1826" xr:uid="{B7D0E716-6E56-4A69-A44C-FB4AF0470711}"/>
    <cellStyle name="_TableSuperHead_02 WACC 2" xfId="1827" xr:uid="{124691BD-8A6F-498B-A5B0-E47C3B3FF8C4}"/>
    <cellStyle name="_TableSuperHead_02 WACC 3" xfId="1828" xr:uid="{34F96DD8-20B7-49F7-A8B7-42A903BFA8C6}"/>
    <cellStyle name="_TableSuperHead_02 WACC 4" xfId="1829" xr:uid="{70EE8C2B-9399-4487-8869-A0A68157DEC8}"/>
    <cellStyle name="_TableSuperHead_02 WACC_Bangu - Estimativa de tributação - Base Orçamento 28 01 08 (2)" xfId="1830" xr:uid="{299C2F23-3B49-4356-B2EE-2D1B4B8C47D9}"/>
    <cellStyle name="_TableSuperHead_02 WACC_Bangu Revisão Financiamentos" xfId="1831" xr:uid="{E277A626-9074-45C1-A10A-0C6F03829465}"/>
    <cellStyle name="_TableSuperHead_02 WACC_Orc SCGR" xfId="1832" xr:uid="{631CB631-401A-4546-84F8-411A9D89D161}"/>
    <cellStyle name="_TableSuperHead_05 WACC" xfId="1833" xr:uid="{D74281BA-D09C-4A19-9DA7-0095F98A33EE}"/>
    <cellStyle name="_TableSuperHead_05 WACC 2" xfId="1834" xr:uid="{E52B4C58-0EB0-4A2B-A3A8-E5E08296F297}"/>
    <cellStyle name="_TableSuperHead_05 WACC 3" xfId="1835" xr:uid="{4DEAC32D-B405-4C6B-AED8-C8816ED43896}"/>
    <cellStyle name="_TableSuperHead_05 WACC 4" xfId="1836" xr:uid="{4F562D82-52C5-4AD0-A4DB-8A29CF327E2E}"/>
    <cellStyle name="_TableSuperHead_05 WACC_Bangu - Estimativa de tributação - Base Orçamento 28 01 08 (2)" xfId="1837" xr:uid="{80E4EC99-D22D-4E56-9DD6-0799AD531CCA}"/>
    <cellStyle name="_TableSuperHead_05 WACC_Bangu Revisão Financiamentos" xfId="1838" xr:uid="{FB8F8EA2-59C3-41A9-8415-AF7523DD8A41}"/>
    <cellStyle name="_TableSuperHead_05 WACC_Orc SCGR" xfId="1839" xr:uid="{E86F2590-B619-483E-BC39-131FD4DE1556}"/>
    <cellStyle name="_TableSuperHead_10 yr UST data" xfId="1840" xr:uid="{B74C382E-11E7-4BB2-970B-8ADD6560D362}"/>
    <cellStyle name="_TableSuperHead_10 yr UST data_base DCF" xfId="1841" xr:uid="{B77E9F85-DF96-4302-97F6-27606C83B42E}"/>
    <cellStyle name="_TableSuperHead_10 yr UST data_Corporate Model_base case" xfId="1842" xr:uid="{B5D73872-08DE-437A-950C-3596E444DFA5}"/>
    <cellStyle name="_TableSuperHead_10 yr UST data_Current Malls" xfId="1843" xr:uid="{30263F32-ED82-42D8-8DED-BDAA32678740}"/>
    <cellStyle name="_TableSuperHead_10 yr UST data_Financiamentos Aliansce2" xfId="1844" xr:uid="{39E6800C-CA7D-4BE3-8D73-B508613EDCD1}"/>
    <cellStyle name="_TableSuperHead_10 yr UST data_Financiamentos Aliansce3" xfId="1845" xr:uid="{35D5D255-256F-49D3-9CC1-E74A9923A6B1}"/>
    <cellStyle name="_TableSuperHead_10 yr UST data_Modelo BRMalls_Carraz" xfId="1846" xr:uid="{50B9B479-0238-449E-AA10-35EC21959097}"/>
    <cellStyle name="_TableSuperHead_10 yr UST data_Modelo em construçào_FINANCIALS thiago" xfId="1847" xr:uid="{6EB77F2B-FCA7-43F8-B77A-8FEF306D0912}"/>
    <cellStyle name="_TableSuperHead_10 yr UST data_Orçamento 2009_Cash  Funding" xfId="1848" xr:uid="{91A76078-7400-4F96-BDD9-77E0607E8E0C}"/>
    <cellStyle name="_TableSuperHead_AVP_ NewCo" xfId="1849" xr:uid="{9EF0A309-AC14-4C65-8172-8D501B14F431}"/>
    <cellStyle name="_TableSuperHead_AVP_ NewCo 2" xfId="1850" xr:uid="{DFF5CB2E-377F-4C07-A871-5F4F44D1A272}"/>
    <cellStyle name="_TableSuperHead_AVP_ NewCo 3" xfId="1851" xr:uid="{84B66E96-6944-4AFF-BE61-B7E21C03B2C0}"/>
    <cellStyle name="_TableSuperHead_AVP_ NewCo 4" xfId="1852" xr:uid="{6E57688F-8F66-44E9-B8A1-73DAA8DDA750}"/>
    <cellStyle name="_TableSuperHead_AVP_ NewCo_Bangu - Estimativa de tributação - Base Orçamento 28 01 08 (2)" xfId="1853" xr:uid="{12DC6683-5C6D-4090-B63D-9DE4FAE30618}"/>
    <cellStyle name="_TableSuperHead_AVP_ NewCo_Bangu Revisão Financiamentos" xfId="1854" xr:uid="{C5E193C0-8598-4ABC-920B-C9DB7C2D8993}"/>
    <cellStyle name="_TableSuperHead_AVP_ NewCo_Orc SCGR" xfId="1855" xr:uid="{2D9A7C02-0864-4420-BCAB-408708ACDDA0}"/>
    <cellStyle name="_TableSuperHead_base DCF" xfId="1856" xr:uid="{B722E39E-BA2F-4866-AA22-850201DE0A0D}"/>
    <cellStyle name="_TableSuperHead_Beatles WACC Calculation" xfId="1857" xr:uid="{2A6F7591-1428-43AF-A314-DAEB1F6DC540}"/>
    <cellStyle name="_TableSuperHead_Beatles WACC Calculation 2" xfId="1858" xr:uid="{D3EC3F22-D84C-485B-8F6D-FED9C84B5F21}"/>
    <cellStyle name="_TableSuperHead_Beatles WACC Calculation 3" xfId="1859" xr:uid="{F83C84DF-E707-4995-A6E6-AEFC35C99068}"/>
    <cellStyle name="_TableSuperHead_Beatles WACC Calculation 4" xfId="1860" xr:uid="{4FF93394-BF27-43BF-B0F9-77C5DE907D1E}"/>
    <cellStyle name="_TableSuperHead_Beatles WACC Calculation_Bangu - Estimativa de tributação - Base Orçamento 28 01 08 (2)" xfId="1861" xr:uid="{B29A295F-DBC9-4342-8613-406FD3AFBD66}"/>
    <cellStyle name="_TableSuperHead_Beatles WACC Calculation_Bangu Revisão Financiamentos" xfId="1862" xr:uid="{27341162-44C3-4C98-8966-4019F8AFE150}"/>
    <cellStyle name="_TableSuperHead_Beatles WACC Calculation_Orc SCGR" xfId="1863" xr:uid="{5C016B8D-078C-4B9C-BCC6-4EBC6D28227D}"/>
    <cellStyle name="_TableSuperHead_Corporate Model_base case" xfId="1864" xr:uid="{1E287E93-C048-436E-87B0-76CD5DC6146F}"/>
    <cellStyle name="_TableSuperHead_Current Malls" xfId="1865" xr:uid="{E6E193C0-A408-40D3-B59F-44554B5BD25F}"/>
    <cellStyle name="_TableSuperHead_Financiamentos Aliansce2" xfId="1866" xr:uid="{70E32515-C109-462E-9C36-220016532C60}"/>
    <cellStyle name="_TableSuperHead_Financiamentos Aliansce3" xfId="1867" xr:uid="{7DFB2CCD-FB5A-4EAD-97B8-666C4BAA7F3B}"/>
    <cellStyle name="_TableSuperHead_Modelo BRMalls_Carraz" xfId="1868" xr:uid="{DC3E0214-843F-42EC-814F-F3FBC3C1D125}"/>
    <cellStyle name="_TableSuperHead_Modelo em construçào_FINANCIALS thiago" xfId="1869" xr:uid="{57F8456F-2964-4BD3-8ADF-FE7C528620B6}"/>
    <cellStyle name="_TableSuperHead_Orçamento 2009_Cash  Funding" xfId="1870" xr:uid="{E3EBDB91-30A9-460D-B5CF-14D2D7F4C4B0}"/>
    <cellStyle name="_TableSuperHeading" xfId="1871" xr:uid="{3E4C6518-C0AE-4B41-AA08-8BB721A25B5D}"/>
    <cellStyle name="_TableSuperHeading 2" xfId="1872" xr:uid="{02B56DA5-ADB0-4666-B457-D08F8A16D2EA}"/>
    <cellStyle name="_TableSuperHeading 3" xfId="1873" xr:uid="{85298D3D-3ECA-4654-9B61-7B74A4427D99}"/>
    <cellStyle name="_TableSuperHeading 4" xfId="1874" xr:uid="{00AEBC8F-FD82-4217-98FE-DB6C2A61249B}"/>
    <cellStyle name="_TableSuperHeading_Bangu - Estimativa de tributação - Base Orçamento 28 01 08 (2)" xfId="1875" xr:uid="{56E80120-45E7-4ADF-9856-D1FFB382F59B}"/>
    <cellStyle name="_TableSuperHeading_Bangu Revisão Financiamentos" xfId="1876" xr:uid="{739B3527-3EE9-46ED-BB49-B671F4A92C8F}"/>
    <cellStyle name="_TableSuperHeading_Orc SCGR" xfId="1877" xr:uid="{7B9257B9-3446-47A8-9AB0-853D879DDFE3}"/>
    <cellStyle name="_TableText" xfId="1878" xr:uid="{A2A23DB2-857A-4E47-95F8-04F357B0EEEB}"/>
    <cellStyle name="_TableText_Bangu - Estimativa de tributação - Base Orçamento 28 01 08 (2)" xfId="1879" xr:uid="{3AEBDD22-CAC8-4D62-8779-A91D07F245FE}"/>
    <cellStyle name="_TableText_Bangu Revisão Financiamentos" xfId="1880" xr:uid="{7D20BBEC-9715-4412-B974-C4D58E5CC6AF}"/>
    <cellStyle name="£ BP" xfId="1881" xr:uid="{1F4810CD-BCC8-4711-8A74-E4F8655CC5DF}"/>
    <cellStyle name="¥ JY" xfId="1882" xr:uid="{D8EEEA16-1E58-403F-B3AB-5750C5CECD46}"/>
    <cellStyle name="=+3723++254Normal" xfId="1883" xr:uid="{CABDDE18-7BBC-4EAA-881F-1D659D383418}"/>
    <cellStyle name="=+3723++254Normal 2" xfId="1884" xr:uid="{EB9EBA81-6D1C-4BEE-B7A6-384C05122DD7}"/>
    <cellStyle name="=+3723++254Normal 2 2" xfId="10717" xr:uid="{43BD9857-08D3-444E-86B4-A2534C0C263C}"/>
    <cellStyle name="=+3723++254Normal 3" xfId="10716" xr:uid="{39685EAC-A3EF-4A97-A0B3-2FBE5DB81576}"/>
    <cellStyle name="===3723+254" xfId="1885" xr:uid="{25677D43-7375-48C6-B45D-91D7390552B3}"/>
    <cellStyle name="===3723+254 2" xfId="1886" xr:uid="{BB2902D5-6D88-41C0-8FCF-BAFF41808A4A}"/>
    <cellStyle name="===3723+254 2 2" xfId="10719" xr:uid="{3C0B9F18-7EAC-47A0-9263-E90907713D01}"/>
    <cellStyle name="===3723+254 3" xfId="10718" xr:uid="{7045DB4A-A6A1-4BC8-8491-8184765FD745}"/>
    <cellStyle name="0%" xfId="1887" xr:uid="{B07FD997-983B-4DE0-941C-141C7876C32F}"/>
    <cellStyle name="0,000" xfId="1888" xr:uid="{F1456A47-09BE-4AB2-AA5E-048500160EF5}"/>
    <cellStyle name="0,000.0" xfId="1889" xr:uid="{8187F088-758D-4849-83AB-DE5FE6261B23}"/>
    <cellStyle name="0,000.00" xfId="1890" xr:uid="{D0FB978C-E06E-4AD5-893A-8484CAC56DAA}"/>
    <cellStyle name="0,000.000" xfId="1891" xr:uid="{B3EDA62A-BCDB-4284-A3B9-69A4DD94D72A}"/>
    <cellStyle name="0,000.0000" xfId="1892" xr:uid="{84C24B9F-DC00-4FCA-B70E-2884511C3423}"/>
    <cellStyle name="0.0%" xfId="1893" xr:uid="{2647BA3B-71F9-4CCB-A872-99D2F5A95C17}"/>
    <cellStyle name="0.00" xfId="1894" xr:uid="{A3150A3E-AF48-41AF-8E02-17EAD6AB5624}"/>
    <cellStyle name="0.00%" xfId="1895" xr:uid="{F729D032-DA0C-4F6B-BC8E-01B672F0A228}"/>
    <cellStyle name="0.000" xfId="1896" xr:uid="{5CF57F48-ADFC-49BE-BB02-FFEE97F7354C}"/>
    <cellStyle name="1 Decimal" xfId="1897" xr:uid="{ED612FBB-13EE-4368-81C2-F7C2B87BFC75}"/>
    <cellStyle name="2 Decimals" xfId="1898" xr:uid="{47EDF38C-75DF-4B49-AEFF-80AD85BB72E5}"/>
    <cellStyle name="20% - Accent1 2" xfId="64" xr:uid="{85409114-5A5A-4B53-8F43-27BD00150905}"/>
    <cellStyle name="20% - Accent1 2 2" xfId="1899" xr:uid="{ACC8447E-79D2-42F7-BBBE-A98D42D39376}"/>
    <cellStyle name="20% - Accent1 3" xfId="1900" xr:uid="{FB722E70-25F4-4193-A1D0-8BB5C6594F8D}"/>
    <cellStyle name="20% - Accent1 4" xfId="354" xr:uid="{5D3AA557-35DB-4EC4-B8B5-743DC1DBCF48}"/>
    <cellStyle name="20% - Accent2 2" xfId="65" xr:uid="{4022B174-8C61-4FFB-9366-2AAB1A43C43B}"/>
    <cellStyle name="20% - Accent2 2 2" xfId="1901" xr:uid="{B94497E4-06B5-452E-B328-2FF58AA27270}"/>
    <cellStyle name="20% - Accent2 3" xfId="1902" xr:uid="{964AD58A-36CB-44FD-9D8F-29AD8F57D3E0}"/>
    <cellStyle name="20% - Accent2 4" xfId="361" xr:uid="{091FFBE5-D11F-4F8B-A7DB-4D61E7313AF8}"/>
    <cellStyle name="20% - Accent3 2" xfId="66" xr:uid="{6D6B976B-9A29-4914-8CC1-B8E8FAA7C3C0}"/>
    <cellStyle name="20% - Accent3 2 2" xfId="1903" xr:uid="{74256C59-2AC2-4C6E-8A46-06CDB0CE20AD}"/>
    <cellStyle name="20% - Accent3 3" xfId="1904" xr:uid="{54D86C48-32C9-4C18-AC85-729C8B3AA091}"/>
    <cellStyle name="20% - Accent3 4" xfId="356" xr:uid="{C0CF9D8E-F806-4483-B8B7-482D343A3829}"/>
    <cellStyle name="20% - Accent4 2" xfId="67" xr:uid="{5AB8B435-44D7-4F89-AB88-192EAE7AA880}"/>
    <cellStyle name="20% - Accent4 2 2" xfId="1905" xr:uid="{590C4E9D-B392-4550-B77A-22EA373861D6}"/>
    <cellStyle name="20% - Accent4 3" xfId="1906" xr:uid="{408E36D9-BAC2-4DBC-B660-4C92BC085C66}"/>
    <cellStyle name="20% - Accent4 4" xfId="365" xr:uid="{8787D8F1-B93A-48DE-97FC-9FBD52321144}"/>
    <cellStyle name="20% - Accent5 2" xfId="68" xr:uid="{276C60DE-DC15-4A96-A9DB-3CFAC08C0448}"/>
    <cellStyle name="20% - Accent5 2 2" xfId="1907" xr:uid="{118784FB-76A7-438F-990C-06A411BCBD64}"/>
    <cellStyle name="20% - Accent5 3" xfId="1908" xr:uid="{C11B348A-6183-468C-B241-FA95D5F3C5AB}"/>
    <cellStyle name="20% - Accent5 4" xfId="364" xr:uid="{8C325563-98EA-4556-8208-92430A9ED6BE}"/>
    <cellStyle name="20% - Accent6 2" xfId="69" xr:uid="{8CA81D24-FCAB-44CA-AC2B-13CD54CE3A14}"/>
    <cellStyle name="20% - Accent6 2 2" xfId="1909" xr:uid="{0CC6C04E-F7A8-4E7F-BA74-803518934F7B}"/>
    <cellStyle name="20% - Accent6 3" xfId="1910" xr:uid="{4B7C9C96-A615-4117-8E22-F7FEB7293591}"/>
    <cellStyle name="20% - Accent6 4" xfId="363" xr:uid="{AA5058BD-3C4D-434B-9257-D1212235B5BA}"/>
    <cellStyle name="20% - Cor1" xfId="1911" xr:uid="{9F4E35CB-F3A1-4609-8735-642647473365}"/>
    <cellStyle name="20% - Cor2" xfId="1912" xr:uid="{0538756A-0F30-48AD-A9F7-BE45C37CF29B}"/>
    <cellStyle name="20% - Cor3" xfId="1913" xr:uid="{ABD2E11E-B413-4519-82B5-53B163655FD8}"/>
    <cellStyle name="20% - Cor4" xfId="1914" xr:uid="{D92E8DE1-6E5A-40F8-8B26-EEA3BBB8B7E2}"/>
    <cellStyle name="20% - Cor5" xfId="1915" xr:uid="{3300AD0D-D7AF-4476-BBC3-CA2B23C01632}"/>
    <cellStyle name="20% - Cor6" xfId="1916" xr:uid="{50DF3609-D019-44C2-9664-C24818808565}"/>
    <cellStyle name="20% - Ênfase1" xfId="17142" xr:uid="{5AE34DFE-7A01-4ED2-869B-D9DE762E2DD9}"/>
    <cellStyle name="20% - Ênfase1 2" xfId="478" xr:uid="{84311C9E-BFB3-469A-9FBE-0D4E935F3C65}"/>
    <cellStyle name="20% - Ênfase1 2 10" xfId="17429" xr:uid="{9F912A37-EAB7-40EB-B739-38C4CB311D49}"/>
    <cellStyle name="20% - Ênfase1 2 2" xfId="1918" xr:uid="{F1463563-6ECA-48B1-AA58-5267AE7004A9}"/>
    <cellStyle name="20% - Ênfase1 2 2 2" xfId="1919" xr:uid="{9D440ACA-6855-4517-A7BA-5E6204D909B8}"/>
    <cellStyle name="20% - Ênfase1 2 3" xfId="1920" xr:uid="{06F7EF84-A6EE-46E2-9DC6-99266BC8CBE2}"/>
    <cellStyle name="20% - Ênfase1 2 3 2" xfId="1921" xr:uid="{FD8FF79E-15E2-4819-8F94-9F863FC0EB0F}"/>
    <cellStyle name="20% - Ênfase1 2 4" xfId="1922" xr:uid="{AFF85175-0AD1-48E8-B9DB-F0E2065459AC}"/>
    <cellStyle name="20% - Ênfase1 2 5" xfId="1923" xr:uid="{C0950B70-D44B-4F5F-9D3C-AEA0C658CF33}"/>
    <cellStyle name="20% - Ênfase1 2 6" xfId="1924" xr:uid="{30A7BE00-ABD3-4A30-B438-1436F1361FCD}"/>
    <cellStyle name="20% - Ênfase1 2 7" xfId="10720" xr:uid="{1EECB69C-25CA-491D-956F-3339CEE526ED}"/>
    <cellStyle name="20% - Ênfase1 2 8" xfId="10578" xr:uid="{BC228376-3712-4426-B06C-EFCDE94A6A29}"/>
    <cellStyle name="20% - Ênfase1 2 9" xfId="1917" xr:uid="{4B54CFF8-818B-4CAA-8318-9A826D6AE894}"/>
    <cellStyle name="20% - Ênfase1 2_desc" xfId="1925" xr:uid="{12295974-7F2E-476D-A625-235B55BDCAB1}"/>
    <cellStyle name="20% - Ênfase1 3" xfId="1926" xr:uid="{F59EBDB9-185D-4F0B-A6AE-442606DC8B5D}"/>
    <cellStyle name="20% - Ênfase1 3 2" xfId="1927" xr:uid="{4B2FEAFF-1854-4E18-AC84-DD9CFE653043}"/>
    <cellStyle name="20% - Ênfase1 3 3" xfId="1928" xr:uid="{DC42E3D4-A91C-45D7-99F5-EE80E22E43FE}"/>
    <cellStyle name="20% - Ênfase1 3 4" xfId="1929" xr:uid="{2F8FE987-2DE6-4656-8507-57881EF69E2F}"/>
    <cellStyle name="20% - Ênfase1 3 5" xfId="1930" xr:uid="{15E612D2-928A-4DDF-94A5-E98C24A77ACE}"/>
    <cellStyle name="20% - Ênfase1 3 6" xfId="17428" xr:uid="{4BD5FF3A-B75B-4E3E-8D99-94E7846AB303}"/>
    <cellStyle name="20% - Ênfase1 4" xfId="1931" xr:uid="{B3E2AF80-FA6E-41E1-BA46-E87DC0934769}"/>
    <cellStyle name="20% - Ênfase1 5" xfId="10577" xr:uid="{ADC1D969-06ED-4F29-ABE2-29427CC5F30A}"/>
    <cellStyle name="20% - Ênfase2" xfId="17143" xr:uid="{D04D6A11-8D01-4B92-A8D9-8F598311A074}"/>
    <cellStyle name="20% - Ênfase2 2" xfId="482" xr:uid="{F1C6E408-201B-41AD-86FB-9184938EA5F3}"/>
    <cellStyle name="20% - Ênfase2 2 10" xfId="17431" xr:uid="{E44EDB55-D677-4FF9-A071-22E3F4665032}"/>
    <cellStyle name="20% - Ênfase2 2 2" xfId="1933" xr:uid="{36A1E368-AAD9-4DF3-9D10-307D1F34B24F}"/>
    <cellStyle name="20% - Ênfase2 2 2 2" xfId="1934" xr:uid="{10796F8D-770E-48E5-848B-C6C6E542F722}"/>
    <cellStyle name="20% - Ênfase2 2 3" xfId="1935" xr:uid="{7538EC91-BF8E-43CA-A2E8-1C23598A3302}"/>
    <cellStyle name="20% - Ênfase2 2 3 2" xfId="1936" xr:uid="{5B9854EB-32D9-4E21-9B6E-6C05EE1F24B6}"/>
    <cellStyle name="20% - Ênfase2 2 4" xfId="1937" xr:uid="{35A887EF-5784-4B48-9E02-3319C3960EBE}"/>
    <cellStyle name="20% - Ênfase2 2 5" xfId="1938" xr:uid="{72E27831-0E8E-4CB1-A4B7-394BBC611C6B}"/>
    <cellStyle name="20% - Ênfase2 2 6" xfId="1939" xr:uid="{42ED69C4-5FBE-424B-8E6D-F9EEE0D84068}"/>
    <cellStyle name="20% - Ênfase2 2 7" xfId="10721" xr:uid="{53B412C2-131D-49AB-BF79-D36A98AEB1AF}"/>
    <cellStyle name="20% - Ênfase2 2 8" xfId="10580" xr:uid="{7E601E1F-EDBA-4733-9439-A1010E9C3905}"/>
    <cellStyle name="20% - Ênfase2 2 9" xfId="1932" xr:uid="{2D160847-C18D-4907-917C-793B7C3A0C78}"/>
    <cellStyle name="20% - Ênfase2 2_desc" xfId="1940" xr:uid="{2BD9FB4A-3403-4DCA-8968-C93CD750E453}"/>
    <cellStyle name="20% - Ênfase2 3" xfId="1941" xr:uid="{19D2350E-38FB-442D-B2D5-55E666027C0F}"/>
    <cellStyle name="20% - Ênfase2 3 2" xfId="1942" xr:uid="{DD4129F5-FE0F-4978-B850-72AA79BC5043}"/>
    <cellStyle name="20% - Ênfase2 3 3" xfId="1943" xr:uid="{F45AE8BC-381B-4219-8803-5F4D44C08D11}"/>
    <cellStyle name="20% - Ênfase2 3 4" xfId="1944" xr:uid="{367FC401-49BA-4F7B-9A13-EC55EE78C555}"/>
    <cellStyle name="20% - Ênfase2 3 5" xfId="1945" xr:uid="{BB95B9CF-5AF4-4E09-A659-400FBA837B98}"/>
    <cellStyle name="20% - Ênfase2 3 6" xfId="17430" xr:uid="{E1CAA84C-AEE2-4C03-813F-428FA0AE6965}"/>
    <cellStyle name="20% - Ênfase2 4" xfId="1946" xr:uid="{C4E171C9-7FB0-4807-8AC1-5E6B35519CFF}"/>
    <cellStyle name="20% - Ênfase2 5" xfId="10579" xr:uid="{BF17F164-9B30-414D-A2C4-F82229B8511E}"/>
    <cellStyle name="20% - Ênfase3" xfId="17144" xr:uid="{2F294D08-CBA9-4EE7-936B-BF9513BC5CCD}"/>
    <cellStyle name="20% - Ênfase3 2" xfId="486" xr:uid="{45F8C9AD-4F92-41CD-8EFA-4C207A373B1B}"/>
    <cellStyle name="20% - Ênfase3 2 10" xfId="17433" xr:uid="{13CF4E47-C0BB-44F1-A263-85CDBADB35B6}"/>
    <cellStyle name="20% - Ênfase3 2 2" xfId="1948" xr:uid="{4F29B7F6-BDA7-43CA-830C-401F1B79FB53}"/>
    <cellStyle name="20% - Ênfase3 2 2 2" xfId="1949" xr:uid="{64FB9864-E1D0-45B7-B8E7-14F354DA73CF}"/>
    <cellStyle name="20% - Ênfase3 2 3" xfId="1950" xr:uid="{B7A1897A-7969-4865-9B5C-37A299A5D269}"/>
    <cellStyle name="20% - Ênfase3 2 3 2" xfId="1951" xr:uid="{B16A9AE0-ACAC-4DA4-815E-72609C8D5F10}"/>
    <cellStyle name="20% - Ênfase3 2 4" xfId="1952" xr:uid="{6E77122E-E3D6-42AE-A536-F9966DD6A957}"/>
    <cellStyle name="20% - Ênfase3 2 5" xfId="1953" xr:uid="{FB97946E-C05E-4089-BF03-6A3F59DD3AB7}"/>
    <cellStyle name="20% - Ênfase3 2 6" xfId="1954" xr:uid="{B7960928-5F30-4D4F-B5A4-61D4A7AA4593}"/>
    <cellStyle name="20% - Ênfase3 2 7" xfId="10722" xr:uid="{2CD6E5D1-1025-42BE-BC3A-AFD0F9661C88}"/>
    <cellStyle name="20% - Ênfase3 2 8" xfId="10582" xr:uid="{84AA3AD1-A057-47F7-9463-3E27C9718BAD}"/>
    <cellStyle name="20% - Ênfase3 2 9" xfId="1947" xr:uid="{855304E0-2417-4B06-A450-1F10D0178F1E}"/>
    <cellStyle name="20% - Ênfase3 2_desc" xfId="1955" xr:uid="{666BD78F-B157-4805-B723-B739E627FD6C}"/>
    <cellStyle name="20% - Ênfase3 3" xfId="1956" xr:uid="{0AD42D7B-878D-4078-878F-B3E2859B0DF6}"/>
    <cellStyle name="20% - Ênfase3 3 2" xfId="1957" xr:uid="{C12F2D49-E77C-49C9-918F-DDB751D084D2}"/>
    <cellStyle name="20% - Ênfase3 3 3" xfId="1958" xr:uid="{1D773A2D-084D-4CD2-9D75-612875808B1D}"/>
    <cellStyle name="20% - Ênfase3 3 4" xfId="1959" xr:uid="{B233E666-A541-441B-9186-9375BAB51F9C}"/>
    <cellStyle name="20% - Ênfase3 3 5" xfId="1960" xr:uid="{BAA8DA24-71DF-4487-A4A0-CEC8D632522B}"/>
    <cellStyle name="20% - Ênfase3 3 6" xfId="17432" xr:uid="{AD0001E1-DB0F-429E-A1FC-F73D0DCAD05A}"/>
    <cellStyle name="20% - Ênfase3 4" xfId="1961" xr:uid="{EC9C7A52-3144-49B6-B741-7D3B70AB7F48}"/>
    <cellStyle name="20% - Ênfase3 5" xfId="10581" xr:uid="{7438350E-5D5F-4FD9-B32C-E4AFCC4014AF}"/>
    <cellStyle name="20% - Ênfase4" xfId="17145" xr:uid="{698BDE21-28E3-49ED-A48B-559AE81F822C}"/>
    <cellStyle name="20% - Ênfase4 2" xfId="490" xr:uid="{A9BBDE3C-B6AD-4F41-9F52-D489E42CAB2A}"/>
    <cellStyle name="20% - Ênfase4 2 10" xfId="17435" xr:uid="{487D31C1-EC7B-40A0-93DF-217F5DB5F248}"/>
    <cellStyle name="20% - Ênfase4 2 2" xfId="1963" xr:uid="{022AC50D-D625-440F-9597-65E2B7EF8CF9}"/>
    <cellStyle name="20% - Ênfase4 2 2 2" xfId="1964" xr:uid="{2B8E3EC4-68D8-4F1F-AD1E-76ED8ACD4251}"/>
    <cellStyle name="20% - Ênfase4 2 3" xfId="1965" xr:uid="{599C4515-4C97-4917-AD61-7F9E3F3CE291}"/>
    <cellStyle name="20% - Ênfase4 2 3 2" xfId="1966" xr:uid="{BB0570B7-E4D3-4565-BC81-6A0284F6CB50}"/>
    <cellStyle name="20% - Ênfase4 2 4" xfId="1967" xr:uid="{B6598E2D-3D2D-4F20-AA28-E7B98CDB89FF}"/>
    <cellStyle name="20% - Ênfase4 2 5" xfId="1968" xr:uid="{27EF0FA6-B94A-432C-8B57-B49230986600}"/>
    <cellStyle name="20% - Ênfase4 2 6" xfId="1969" xr:uid="{68DB44A7-9F1B-4E0C-BAEF-B6A6DF40E26E}"/>
    <cellStyle name="20% - Ênfase4 2 7" xfId="10723" xr:uid="{AA637D16-BFE5-490A-A114-A06DB0A03968}"/>
    <cellStyle name="20% - Ênfase4 2 8" xfId="10584" xr:uid="{EF0E9A50-1630-4D9F-AA9B-D760691BDC31}"/>
    <cellStyle name="20% - Ênfase4 2 9" xfId="1962" xr:uid="{FD27A236-96C5-4D42-942A-7395996D4DC1}"/>
    <cellStyle name="20% - Ênfase4 2_desc" xfId="1970" xr:uid="{C90F71EE-2E80-493A-B6C8-6EAB83F0C563}"/>
    <cellStyle name="20% - Ênfase4 3" xfId="1971" xr:uid="{2D410F27-7A46-48BC-AB16-DCB87BBDB4C0}"/>
    <cellStyle name="20% - Ênfase4 3 2" xfId="1972" xr:uid="{645D465D-8008-4F68-BDB3-CB4F5C7851BC}"/>
    <cellStyle name="20% - Ênfase4 3 3" xfId="1973" xr:uid="{113E47C6-4A70-48AF-AA07-7FF3D8A3C590}"/>
    <cellStyle name="20% - Ênfase4 3 4" xfId="1974" xr:uid="{8A7831F8-F25C-4750-B331-AA973BFAD853}"/>
    <cellStyle name="20% - Ênfase4 3 5" xfId="1975" xr:uid="{26FC4F83-3F5B-40C5-920B-93D19189832E}"/>
    <cellStyle name="20% - Ênfase4 3 6" xfId="17434" xr:uid="{F5A389C7-94C9-4AFD-9825-B53478214866}"/>
    <cellStyle name="20% - Ênfase4 4" xfId="1976" xr:uid="{9A73CDC4-1787-49CA-8973-73D74E78C32D}"/>
    <cellStyle name="20% - Ênfase4 5" xfId="10583" xr:uid="{1F8EC80F-C7C7-4D62-A464-239507F4E8FA}"/>
    <cellStyle name="20% - Ênfase5" xfId="17146" xr:uid="{496C8BC0-3639-41CD-8480-F135E52C1C11}"/>
    <cellStyle name="20% - Ênfase5 2" xfId="494" xr:uid="{09034648-CE2B-4C06-80F0-0A2C35648E98}"/>
    <cellStyle name="20% - Ênfase5 2 10" xfId="17437" xr:uid="{54F157FC-5828-4D65-BFCD-B4292061AB7C}"/>
    <cellStyle name="20% - Ênfase5 2 2" xfId="1978" xr:uid="{4E539732-39A8-4005-B5E7-D62B6C3CD814}"/>
    <cellStyle name="20% - Ênfase5 2 2 2" xfId="1979" xr:uid="{009C94F5-9730-4E80-9B4C-4C79F6126FDC}"/>
    <cellStyle name="20% - Ênfase5 2 3" xfId="1980" xr:uid="{E2AE650F-6923-4E0E-A561-DF34E358D7F8}"/>
    <cellStyle name="20% - Ênfase5 2 3 2" xfId="1981" xr:uid="{21982702-F7F4-4B24-BB78-19690C268807}"/>
    <cellStyle name="20% - Ênfase5 2 4" xfId="1982" xr:uid="{F2E81EAF-6815-48D3-996D-3B0F3F3AF86C}"/>
    <cellStyle name="20% - Ênfase5 2 5" xfId="1983" xr:uid="{1D9B2FCE-B8EE-48A1-9B38-4D4B930BB629}"/>
    <cellStyle name="20% - Ênfase5 2 6" xfId="1984" xr:uid="{7BE3D325-9D0F-4492-971F-9D071A551BEC}"/>
    <cellStyle name="20% - Ênfase5 2 7" xfId="10724" xr:uid="{7CB0DD73-47B7-43B9-9727-C433165D1578}"/>
    <cellStyle name="20% - Ênfase5 2 8" xfId="10586" xr:uid="{2C54424A-A633-4073-9752-80AE7EF91BE1}"/>
    <cellStyle name="20% - Ênfase5 2 9" xfId="1977" xr:uid="{95F74DE8-90E4-4A80-903A-80FCA8F97713}"/>
    <cellStyle name="20% - Ênfase5 2_desc" xfId="1985" xr:uid="{69C436EA-0CA8-4EEB-9545-3AD95FD86B18}"/>
    <cellStyle name="20% - Ênfase5 3" xfId="1986" xr:uid="{23D2210B-0416-470F-981C-AFEC867FB84E}"/>
    <cellStyle name="20% - Ênfase5 3 2" xfId="1987" xr:uid="{FFE3122D-4F91-498E-BD7F-E9A6D4E68D11}"/>
    <cellStyle name="20% - Ênfase5 3 3" xfId="1988" xr:uid="{379DA677-48C5-4C77-8A31-6A6FC7F4EA59}"/>
    <cellStyle name="20% - Ênfase5 3 4" xfId="1989" xr:uid="{7EA1A1D4-7CE5-4EDA-B5AA-311CCDA2B014}"/>
    <cellStyle name="20% - Ênfase5 3 5" xfId="1990" xr:uid="{F6A240DE-74AB-4472-933A-6AB0FA456E08}"/>
    <cellStyle name="20% - Ênfase5 3 6" xfId="17436" xr:uid="{0A362AAD-E4FC-4990-BCD4-A5B41BF3A649}"/>
    <cellStyle name="20% - Ênfase5 4" xfId="1991" xr:uid="{81A95694-51DB-4331-99AF-6801226C1394}"/>
    <cellStyle name="20% - Ênfase5 5" xfId="10585" xr:uid="{15791430-2217-45B6-BF65-89EBC1CD9B52}"/>
    <cellStyle name="20% - Ênfase6" xfId="17147" xr:uid="{4FD7868D-0CA9-4349-A1F5-36955E03B3FF}"/>
    <cellStyle name="20% - Ênfase6 2" xfId="498" xr:uid="{1017C51B-AB70-4CE2-8D27-20E70EEEC1DB}"/>
    <cellStyle name="20% - Ênfase6 2 10" xfId="17439" xr:uid="{6E55548D-FDDA-47AE-A14B-88CA42BBFEA7}"/>
    <cellStyle name="20% - Ênfase6 2 2" xfId="1993" xr:uid="{69635A49-0B92-41AB-B42B-1BC3E513EA7C}"/>
    <cellStyle name="20% - Ênfase6 2 2 2" xfId="1994" xr:uid="{8A54FB45-23DB-4DEC-A0A5-C3AEAFC1EC3E}"/>
    <cellStyle name="20% - Ênfase6 2 3" xfId="1995" xr:uid="{07A1C98B-CAA0-4A21-8D7A-342FD14C994B}"/>
    <cellStyle name="20% - Ênfase6 2 3 2" xfId="1996" xr:uid="{CB96BBA9-2EE7-49C7-8A13-E8DBC6ED45E8}"/>
    <cellStyle name="20% - Ênfase6 2 4" xfId="1997" xr:uid="{CA17B419-D440-4CC3-9271-3736AA7FB98F}"/>
    <cellStyle name="20% - Ênfase6 2 5" xfId="1998" xr:uid="{5BA0FB61-22A3-4416-93CC-6289EC69D949}"/>
    <cellStyle name="20% - Ênfase6 2 6" xfId="1999" xr:uid="{C7B47D11-2C20-4BF6-A3F0-7EE45216E094}"/>
    <cellStyle name="20% - Ênfase6 2 7" xfId="10725" xr:uid="{80587CEC-010F-414C-82A4-95D782C24599}"/>
    <cellStyle name="20% - Ênfase6 2 8" xfId="10588" xr:uid="{F54CB39B-0C38-40A9-9E3C-27A50251E0C1}"/>
    <cellStyle name="20% - Ênfase6 2 9" xfId="1992" xr:uid="{7D7189FD-C191-48FC-8E3E-FF65478DE8A1}"/>
    <cellStyle name="20% - Ênfase6 2_desc" xfId="2000" xr:uid="{325E9195-8F99-4FD8-A434-839CDFED1F39}"/>
    <cellStyle name="20% - Ênfase6 3" xfId="2001" xr:uid="{BC9A7435-46D1-4C0F-84D6-7418987D5CF9}"/>
    <cellStyle name="20% - Ênfase6 3 2" xfId="2002" xr:uid="{1C22CEC9-E437-4236-A63D-A5F6119C6D26}"/>
    <cellStyle name="20% - Ênfase6 3 3" xfId="2003" xr:uid="{781A7A61-E784-4914-94F3-9AD1F5E9287C}"/>
    <cellStyle name="20% - Ênfase6 3 4" xfId="2004" xr:uid="{2FF8063C-C748-4B2E-A44A-50C440422BBE}"/>
    <cellStyle name="20% - Ênfase6 3 5" xfId="2005" xr:uid="{930A155F-4CF1-4BE1-A705-CE657EA5E7E3}"/>
    <cellStyle name="20% - Ênfase6 3 6" xfId="17438" xr:uid="{296F71BB-CE3D-4829-A70B-46F7BF1D55E8}"/>
    <cellStyle name="20% - Ênfase6 4" xfId="2006" xr:uid="{81A22EC0-263C-401F-96ED-95ACC4754748}"/>
    <cellStyle name="20% - Ênfase6 5" xfId="10587" xr:uid="{626E6386-B57E-42C9-8DD6-0F5F24DE3514}"/>
    <cellStyle name="20% - Énfasis1" xfId="2007" xr:uid="{DD550FD5-AC67-4A04-B12A-3B35672C9E57}"/>
    <cellStyle name="20% - Énfasis2" xfId="2008" xr:uid="{8170DDD7-6540-4DB5-8005-80232FD226C6}"/>
    <cellStyle name="20% - Énfasis3" xfId="2009" xr:uid="{15693DF4-AEC1-4583-A7E7-F07220AE6601}"/>
    <cellStyle name="20% - Énfasis4" xfId="2010" xr:uid="{C4D83992-B6EF-4E73-98BD-8EF59535164D}"/>
    <cellStyle name="20% - Énfasis5" xfId="2011" xr:uid="{5F38C7C7-8522-470F-A9F6-54660A071F79}"/>
    <cellStyle name="20% - Énfasis6" xfId="2012" xr:uid="{296CEA99-9E77-4D55-8E1C-DE93931ACAE3}"/>
    <cellStyle name="3 Decimals" xfId="2013" xr:uid="{D5B38784-70B3-4E27-9B17-8D629DB2070A}"/>
    <cellStyle name="40% - Accent1 2" xfId="70" xr:uid="{F0F8B666-BCCF-4169-816C-DDA6F42F4EB8}"/>
    <cellStyle name="40% - Accent1 2 2" xfId="2014" xr:uid="{06D945C9-9B55-4128-9CF3-B586319C014C}"/>
    <cellStyle name="40% - Accent1 3" xfId="2015" xr:uid="{49AD07BC-C779-4B7F-AB5B-02B9F4ED059A}"/>
    <cellStyle name="40% - Accent1 4" xfId="352" xr:uid="{FD7E1B46-B9CD-4B9A-BF95-09B6277910D1}"/>
    <cellStyle name="40% - Accent2 2" xfId="71" xr:uid="{96276C7D-D26B-4DA1-A400-844953B1CDF9}"/>
    <cellStyle name="40% - Accent2 2 2" xfId="2016" xr:uid="{1CEB84E1-4D52-4BE6-A022-7FDB46C590F9}"/>
    <cellStyle name="40% - Accent2 3" xfId="2017" xr:uid="{5607B719-4154-4B7D-84E9-D3D851615DB8}"/>
    <cellStyle name="40% - Accent2 4" xfId="360" xr:uid="{EEFB70BF-51D3-4A46-A33D-F184D0D805D5}"/>
    <cellStyle name="40% - Accent3 2" xfId="72" xr:uid="{C6F8181E-ABF3-4CA1-8486-1A9B087953AC}"/>
    <cellStyle name="40% - Accent3 2 2" xfId="2018" xr:uid="{5A8755FF-3F8E-48D6-9F0E-C0E2D25F52D2}"/>
    <cellStyle name="40% - Accent3 3" xfId="2019" xr:uid="{5488C993-1A78-4863-BC6D-BE53983FE70A}"/>
    <cellStyle name="40% - Accent3 4" xfId="353" xr:uid="{C1A30966-9ACC-4319-8268-7F006CDAFB43}"/>
    <cellStyle name="40% - Accent4 2" xfId="73" xr:uid="{B3A6B8D8-21CD-4FB4-B000-FA95925BE0D5}"/>
    <cellStyle name="40% - Accent4 2 2" xfId="2020" xr:uid="{5DD8D5CF-0810-43B5-B96D-865790B16619}"/>
    <cellStyle name="40% - Accent4 3" xfId="2021" xr:uid="{AB7B8306-87CD-4130-B34C-65857DAB1B9C}"/>
    <cellStyle name="40% - Accent4 4" xfId="359" xr:uid="{05B2DCE3-3876-476D-B5D0-44D65486BDB1}"/>
    <cellStyle name="40% - Accent5 2" xfId="74" xr:uid="{C11AB834-113C-4FE0-A626-E08C597DB927}"/>
    <cellStyle name="40% - Accent5 2 2" xfId="2022" xr:uid="{41B4BCED-8EA9-41EB-93F6-3E95921B443B}"/>
    <cellStyle name="40% - Accent5 3" xfId="2023" xr:uid="{B2F10297-D161-4AFD-BA3F-C1A6F5E6AFF4}"/>
    <cellStyle name="40% - Accent5 4" xfId="355" xr:uid="{E186F299-217F-49FB-9E54-234251290400}"/>
    <cellStyle name="40% - Accent6 2" xfId="75" xr:uid="{ABB6E279-F0A2-4DA9-BAE4-EE063D315F93}"/>
    <cellStyle name="40% - Accent6 2 2" xfId="2024" xr:uid="{283B75A9-0E72-4610-843A-12DE7C36E630}"/>
    <cellStyle name="40% - Accent6 3" xfId="2025" xr:uid="{D9BB2620-D6D9-47E1-AFC1-77EA68E48ED2}"/>
    <cellStyle name="40% - Accent6 4" xfId="358" xr:uid="{C2CE9C28-B631-4C4A-B25D-1FC8F85D72C5}"/>
    <cellStyle name="40% - Cor1" xfId="2026" xr:uid="{25202F6D-0799-4422-8725-41B2AB4233E7}"/>
    <cellStyle name="40% - Cor2" xfId="2027" xr:uid="{F18573E9-EEE1-4892-8D0F-BF28D4FBCBE1}"/>
    <cellStyle name="40% - Cor3" xfId="2028" xr:uid="{E7E1C3AB-3D0C-427A-BB97-6E47E9882FD9}"/>
    <cellStyle name="40% - Cor4" xfId="2029" xr:uid="{E9927583-F171-4FD2-8EF5-B4C60C1D8B7F}"/>
    <cellStyle name="40% - Cor5" xfId="2030" xr:uid="{1EF4D918-0689-4D5E-8B0C-D2E6DD2F9EEE}"/>
    <cellStyle name="40% - Cor6" xfId="2031" xr:uid="{EB781B00-C360-4298-B891-B08F5E7D1F09}"/>
    <cellStyle name="40% - Ênfase1" xfId="17148" xr:uid="{865213AA-2C22-4BCE-AFD2-BD26D9CCDCE8}"/>
    <cellStyle name="40% - Ênfase1 2" xfId="479" xr:uid="{55A72E23-529C-4BF5-B29F-A4594816484B}"/>
    <cellStyle name="40% - Ênfase1 2 10" xfId="17441" xr:uid="{2A85BCCC-914F-4F73-BF9A-4DC173D818F9}"/>
    <cellStyle name="40% - Ênfase1 2 2" xfId="2033" xr:uid="{DB9FE0C4-7EA8-4198-AC69-4AA373252278}"/>
    <cellStyle name="40% - Ênfase1 2 2 2" xfId="2034" xr:uid="{048A0E9A-8589-4466-8034-76F31AB34051}"/>
    <cellStyle name="40% - Ênfase1 2 3" xfId="2035" xr:uid="{4BFA68C5-E8DF-48CC-9A19-DF0B0E23EF4E}"/>
    <cellStyle name="40% - Ênfase1 2 3 2" xfId="2036" xr:uid="{977EA588-FAC0-4180-BC89-298EA0F94FE6}"/>
    <cellStyle name="40% - Ênfase1 2 4" xfId="2037" xr:uid="{BFC277B3-C5D9-406E-96C6-E80F1420CC9A}"/>
    <cellStyle name="40% - Ênfase1 2 5" xfId="2038" xr:uid="{51B7B535-D990-4F42-9D33-9685A582FA3C}"/>
    <cellStyle name="40% - Ênfase1 2 6" xfId="2039" xr:uid="{E5DC1FED-D288-482A-9FB9-33933AE41A38}"/>
    <cellStyle name="40% - Ênfase1 2 7" xfId="10726" xr:uid="{9473699B-93EA-41A9-A8D8-11F988149A27}"/>
    <cellStyle name="40% - Ênfase1 2 8" xfId="10590" xr:uid="{788A7A7B-1830-4FC5-BE1F-050B1637935A}"/>
    <cellStyle name="40% - Ênfase1 2 9" xfId="2032" xr:uid="{17D68B8F-A47F-436B-8C0B-60ADCDFF0A3D}"/>
    <cellStyle name="40% - Ênfase1 2_desc" xfId="2040" xr:uid="{C70CEAC3-EBB9-4068-9AF5-81BE57F375AB}"/>
    <cellStyle name="40% - Ênfase1 3" xfId="2041" xr:uid="{105D449E-264B-4649-B1E8-731DA7167676}"/>
    <cellStyle name="40% - Ênfase1 3 2" xfId="2042" xr:uid="{30232D5A-D164-4362-863B-C99FBC6320A6}"/>
    <cellStyle name="40% - Ênfase1 3 3" xfId="2043" xr:uid="{BE87CD73-3F01-4580-AB1B-26AD0373F40F}"/>
    <cellStyle name="40% - Ênfase1 3 4" xfId="2044" xr:uid="{3B44F0A6-C6C2-46A4-97FF-A9A67CE68432}"/>
    <cellStyle name="40% - Ênfase1 3 5" xfId="2045" xr:uid="{B4EB809F-488B-40FB-893D-A082F54EC8D3}"/>
    <cellStyle name="40% - Ênfase1 3 6" xfId="17440" xr:uid="{5A67EF66-A112-4067-8C32-9D294C124394}"/>
    <cellStyle name="40% - Ênfase1 4" xfId="2046" xr:uid="{FAD60199-5B8E-426B-9E01-FE99ADBC8F05}"/>
    <cellStyle name="40% - Ênfase1 5" xfId="10589" xr:uid="{836CBF2F-CB7D-469A-8666-FDCFA91280E1}"/>
    <cellStyle name="40% - Ênfase2" xfId="17149" xr:uid="{0C6761CC-DE3B-4613-BD37-A7C4C5277A3D}"/>
    <cellStyle name="40% - Ênfase2 2" xfId="483" xr:uid="{410676DA-D792-457A-9966-B04226DEEE17}"/>
    <cellStyle name="40% - Ênfase2 2 10" xfId="17443" xr:uid="{3E84CD83-1141-4E19-952B-A952B32D7240}"/>
    <cellStyle name="40% - Ênfase2 2 2" xfId="2048" xr:uid="{1912A21E-EC0D-4E72-98F7-B3B15FDA24A4}"/>
    <cellStyle name="40% - Ênfase2 2 2 2" xfId="2049" xr:uid="{FD4C1226-FC4C-4FB0-975F-DFDFDF7B807A}"/>
    <cellStyle name="40% - Ênfase2 2 3" xfId="2050" xr:uid="{AD06B447-20E1-4DFD-A979-2CD51BFE2391}"/>
    <cellStyle name="40% - Ênfase2 2 3 2" xfId="2051" xr:uid="{6B297430-43AF-4BA6-A93A-01DDB76831BE}"/>
    <cellStyle name="40% - Ênfase2 2 4" xfId="2052" xr:uid="{6670DD4E-ACCF-4592-A9EC-A8DAA0EADE84}"/>
    <cellStyle name="40% - Ênfase2 2 5" xfId="2053" xr:uid="{979E18F0-8108-4E5D-90D6-EE19B72DE2B3}"/>
    <cellStyle name="40% - Ênfase2 2 6" xfId="2054" xr:uid="{4D1F43EE-03B1-4B2C-84C7-AD29D98E9301}"/>
    <cellStyle name="40% - Ênfase2 2 7" xfId="10727" xr:uid="{D5916739-02A9-4C90-B624-66C3EFC00E9B}"/>
    <cellStyle name="40% - Ênfase2 2 8" xfId="10592" xr:uid="{14A6E82B-BF9F-4F15-A18D-D055A8687CC1}"/>
    <cellStyle name="40% - Ênfase2 2 9" xfId="2047" xr:uid="{FA960DF5-08F6-4AC2-A96A-F05ED7D0F18F}"/>
    <cellStyle name="40% - Ênfase2 2_desc" xfId="2055" xr:uid="{C250DE03-F8A6-47E0-9049-D9979314482E}"/>
    <cellStyle name="40% - Ênfase2 3" xfId="2056" xr:uid="{438F7E9E-D9D0-4B53-92F8-DAFDC813DC24}"/>
    <cellStyle name="40% - Ênfase2 3 2" xfId="2057" xr:uid="{BECE3B33-72A6-4A1B-9357-D44099866B8E}"/>
    <cellStyle name="40% - Ênfase2 3 3" xfId="2058" xr:uid="{2803A92B-4471-4117-8C7B-0D5EC393A341}"/>
    <cellStyle name="40% - Ênfase2 3 4" xfId="2059" xr:uid="{828D50C3-EC9A-4971-9CE5-354C2767AA8B}"/>
    <cellStyle name="40% - Ênfase2 3 5" xfId="2060" xr:uid="{EBD88DDA-6078-4D39-9E13-9177E3ECBD71}"/>
    <cellStyle name="40% - Ênfase2 3 6" xfId="17442" xr:uid="{20DB6214-D961-4972-A0A5-534DD4905A56}"/>
    <cellStyle name="40% - Ênfase2 4" xfId="2061" xr:uid="{5ADEB71B-3434-4805-82CA-8FFB757EDD44}"/>
    <cellStyle name="40% - Ênfase2 5" xfId="10591" xr:uid="{0D8747C5-57CA-4295-B199-6FE08CD381F1}"/>
    <cellStyle name="40% - Ênfase3" xfId="17150" xr:uid="{43A2B519-AD9D-4C1B-8B2F-8D8B7DE1D5B3}"/>
    <cellStyle name="40% - Ênfase3 2" xfId="487" xr:uid="{7EA88105-9B4B-49B7-A691-FC200AB38A34}"/>
    <cellStyle name="40% - Ênfase3 2 10" xfId="17445" xr:uid="{E1959D94-D9DF-41C5-8847-5F5383CEB26F}"/>
    <cellStyle name="40% - Ênfase3 2 2" xfId="2063" xr:uid="{36EC79E0-E8F4-4437-A4D6-28F0BC5E63CB}"/>
    <cellStyle name="40% - Ênfase3 2 2 2" xfId="2064" xr:uid="{5C0ED6B5-ADCF-44B8-AD3B-97DB58529799}"/>
    <cellStyle name="40% - Ênfase3 2 3" xfId="2065" xr:uid="{FD607C42-2BC3-4EE8-BA6F-3D518AB46D13}"/>
    <cellStyle name="40% - Ênfase3 2 3 2" xfId="2066" xr:uid="{BBCE0070-4342-4F87-8687-122DE3EDC46D}"/>
    <cellStyle name="40% - Ênfase3 2 4" xfId="2067" xr:uid="{10725F9A-D2F7-4E87-AB17-EE5E69E87D4D}"/>
    <cellStyle name="40% - Ênfase3 2 5" xfId="2068" xr:uid="{DC522284-FF7B-4134-8C3E-94269268F5CE}"/>
    <cellStyle name="40% - Ênfase3 2 6" xfId="2069" xr:uid="{6E691AD0-3BD4-4841-B7B4-11A19F90AE9B}"/>
    <cellStyle name="40% - Ênfase3 2 7" xfId="10728" xr:uid="{ED592021-5007-44B4-95DE-E1D5B1802FB7}"/>
    <cellStyle name="40% - Ênfase3 2 8" xfId="10594" xr:uid="{1EA81009-D0C8-423A-8CA0-E38E49E626A9}"/>
    <cellStyle name="40% - Ênfase3 2 9" xfId="2062" xr:uid="{5EC12CE0-AE68-48FE-9855-B7AFE854E3EC}"/>
    <cellStyle name="40% - Ênfase3 2_desc" xfId="2070" xr:uid="{973DD6BA-33B7-4404-9D6F-EED5C19A67FE}"/>
    <cellStyle name="40% - Ênfase3 3" xfId="2071" xr:uid="{72384202-6E9F-4655-AF95-0B0E626885F7}"/>
    <cellStyle name="40% - Ênfase3 3 2" xfId="2072" xr:uid="{C63C0AA9-868C-45C0-B94E-2DFD79A44536}"/>
    <cellStyle name="40% - Ênfase3 3 3" xfId="2073" xr:uid="{F2DE62F6-96A2-4A40-ADA5-8392EDD24AF6}"/>
    <cellStyle name="40% - Ênfase3 3 4" xfId="2074" xr:uid="{27542B3D-4981-46AF-9173-8D1F93507132}"/>
    <cellStyle name="40% - Ênfase3 3 5" xfId="2075" xr:uid="{8C044EA2-9693-47AC-A7EC-2AA65B7406DC}"/>
    <cellStyle name="40% - Ênfase3 3 6" xfId="17444" xr:uid="{A61A3FF8-81B5-4EBA-ACF4-97E38474EC64}"/>
    <cellStyle name="40% - Ênfase3 4" xfId="2076" xr:uid="{253EBE49-7060-4445-9668-266A6F49B628}"/>
    <cellStyle name="40% - Ênfase3 5" xfId="10593" xr:uid="{1617CFDE-482F-4291-B239-DDBC99DF8043}"/>
    <cellStyle name="40% - Ênfase4" xfId="17151" xr:uid="{8A486429-7248-4591-B4F1-BC97A98EDE43}"/>
    <cellStyle name="40% - Ênfase4 2" xfId="491" xr:uid="{368FFE27-77A8-403A-9063-87E88DECC722}"/>
    <cellStyle name="40% - Ênfase4 2 10" xfId="17447" xr:uid="{F1C808F2-4897-4E38-A45C-8297B5685A3B}"/>
    <cellStyle name="40% - Ênfase4 2 2" xfId="2078" xr:uid="{37BB537C-F2FF-4C01-ACE5-5C1D617B3EC1}"/>
    <cellStyle name="40% - Ênfase4 2 2 2" xfId="2079" xr:uid="{B3E380E8-4127-4A25-AE84-F2B3346EBDB9}"/>
    <cellStyle name="40% - Ênfase4 2 3" xfId="2080" xr:uid="{9ACE8E82-8E57-4C6A-9AA2-F816454D401C}"/>
    <cellStyle name="40% - Ênfase4 2 3 2" xfId="2081" xr:uid="{A1A8F1C2-E42E-4A86-B81E-C9A8AF0926D3}"/>
    <cellStyle name="40% - Ênfase4 2 4" xfId="2082" xr:uid="{985035A9-180C-4572-838E-9CFB6FA1DF5C}"/>
    <cellStyle name="40% - Ênfase4 2 5" xfId="2083" xr:uid="{8214E212-90CB-4852-801F-7F53F39B6219}"/>
    <cellStyle name="40% - Ênfase4 2 6" xfId="2084" xr:uid="{408A8562-E270-48E3-AAD7-51A57DF2216A}"/>
    <cellStyle name="40% - Ênfase4 2 7" xfId="10729" xr:uid="{1D87A8B1-BB4A-4898-AA1F-425EB8A9161E}"/>
    <cellStyle name="40% - Ênfase4 2 8" xfId="10596" xr:uid="{2C3E2117-AEFD-4A7F-AB45-FD17665ECFF9}"/>
    <cellStyle name="40% - Ênfase4 2 9" xfId="2077" xr:uid="{6A629C6B-0351-4CB3-8AF4-E0E77EAA7373}"/>
    <cellStyle name="40% - Ênfase4 2_desc" xfId="2085" xr:uid="{25C31F86-30B7-469D-887E-C63CF623482E}"/>
    <cellStyle name="40% - Ênfase4 3" xfId="2086" xr:uid="{81ADB75A-48F7-43DA-B021-67F610C9F4CC}"/>
    <cellStyle name="40% - Ênfase4 3 2" xfId="2087" xr:uid="{2065339F-8252-4471-A5EE-DD3E38F97083}"/>
    <cellStyle name="40% - Ênfase4 3 3" xfId="2088" xr:uid="{766B3D97-BDBF-4831-8076-C2F577C977DA}"/>
    <cellStyle name="40% - Ênfase4 3 4" xfId="2089" xr:uid="{B231DF59-D67B-47EC-A103-0843CECC75B8}"/>
    <cellStyle name="40% - Ênfase4 3 5" xfId="2090" xr:uid="{0D4FA59B-12F0-48F0-88EB-0AD14A1750DA}"/>
    <cellStyle name="40% - Ênfase4 3 6" xfId="17446" xr:uid="{EAA143D3-1A9D-4CB5-AB96-C2DA30C22D54}"/>
    <cellStyle name="40% - Ênfase4 4" xfId="2091" xr:uid="{8FD5524E-438C-4FF6-A7D2-19F6CC7ADB7A}"/>
    <cellStyle name="40% - Ênfase4 5" xfId="10595" xr:uid="{9976F5F6-30C4-4941-9ACA-C9E6616CD8A5}"/>
    <cellStyle name="40% - Ênfase5" xfId="17152" xr:uid="{4185A427-A72C-48F8-B5F2-5532CC6191DB}"/>
    <cellStyle name="40% - Ênfase5 2" xfId="495" xr:uid="{27B5EF9F-7253-47F5-BF45-6102BC38AA61}"/>
    <cellStyle name="40% - Ênfase5 2 10" xfId="17449" xr:uid="{D84546F9-4139-485A-A352-3AC4BF9652FF}"/>
    <cellStyle name="40% - Ênfase5 2 2" xfId="2093" xr:uid="{C1D53695-3754-43B1-894B-E65AC9A48F96}"/>
    <cellStyle name="40% - Ênfase5 2 2 2" xfId="2094" xr:uid="{9BD72C46-647C-4071-B57C-D728D73D117A}"/>
    <cellStyle name="40% - Ênfase5 2 3" xfId="2095" xr:uid="{8FB80CA7-305D-4FBA-8B63-E9F5B23D9206}"/>
    <cellStyle name="40% - Ênfase5 2 3 2" xfId="2096" xr:uid="{EC00335B-701F-4460-9E52-FA6A9A57F14C}"/>
    <cellStyle name="40% - Ênfase5 2 4" xfId="2097" xr:uid="{247F501F-F406-41C3-9498-EFB674ABFE36}"/>
    <cellStyle name="40% - Ênfase5 2 5" xfId="2098" xr:uid="{911588AD-1FD3-4527-87BB-8DD8A780A110}"/>
    <cellStyle name="40% - Ênfase5 2 6" xfId="2099" xr:uid="{E7C3466F-BE02-47C3-B704-B7244962995B}"/>
    <cellStyle name="40% - Ênfase5 2 7" xfId="10730" xr:uid="{8983829C-4208-4F67-89A6-3A4EE5BA4EDB}"/>
    <cellStyle name="40% - Ênfase5 2 8" xfId="10598" xr:uid="{0842A582-B1A1-452B-AF94-DC2B1049BC24}"/>
    <cellStyle name="40% - Ênfase5 2 9" xfId="2092" xr:uid="{BE95D4AE-7B68-42D6-A9BE-411B8260B11B}"/>
    <cellStyle name="40% - Ênfase5 2_desc" xfId="2100" xr:uid="{AA47DE6B-1860-4169-962F-FF13C8882A88}"/>
    <cellStyle name="40% - Ênfase5 3" xfId="2101" xr:uid="{5F652B8C-F494-482B-83B2-614711B1BFA8}"/>
    <cellStyle name="40% - Ênfase5 3 2" xfId="2102" xr:uid="{04C8AF78-2A7B-4C33-B35C-B5C2EB087890}"/>
    <cellStyle name="40% - Ênfase5 3 3" xfId="2103" xr:uid="{3F23D4CC-8A8F-4FA5-8E9E-81DE7D0900DF}"/>
    <cellStyle name="40% - Ênfase5 3 4" xfId="2104" xr:uid="{7BBD505E-2582-4A2E-BAF0-01F6E3F6BA9D}"/>
    <cellStyle name="40% - Ênfase5 3 5" xfId="2105" xr:uid="{B997D983-18B6-4686-9B8C-5AE0BFB2DE52}"/>
    <cellStyle name="40% - Ênfase5 3 6" xfId="17448" xr:uid="{FF9973D6-0A4C-4038-9BC8-1842B72A3FD1}"/>
    <cellStyle name="40% - Ênfase5 4" xfId="2106" xr:uid="{A7BCB470-BFB5-403D-BF07-1735B45EAA8E}"/>
    <cellStyle name="40% - Ênfase5 5" xfId="10597" xr:uid="{647FE339-F7C6-4397-8176-BB7ABE139A2D}"/>
    <cellStyle name="40% - Ênfase6" xfId="17153" xr:uid="{280C927C-1DFF-4535-B44B-969794886658}"/>
    <cellStyle name="40% - Ênfase6 2" xfId="499" xr:uid="{E31A6506-7548-4D49-AC57-D61256FA96E5}"/>
    <cellStyle name="40% - Ênfase6 2 10" xfId="17451" xr:uid="{5AF90C25-316A-4E85-8A82-65949F7AE12E}"/>
    <cellStyle name="40% - Ênfase6 2 2" xfId="2108" xr:uid="{9D199A3B-4475-4B48-A186-675C9BEC184F}"/>
    <cellStyle name="40% - Ênfase6 2 2 2" xfId="2109" xr:uid="{3CBA59B0-A1CA-428E-A91B-5D91821BB871}"/>
    <cellStyle name="40% - Ênfase6 2 3" xfId="2110" xr:uid="{E5CFC888-14F6-46F5-BA7C-460212C671C9}"/>
    <cellStyle name="40% - Ênfase6 2 3 2" xfId="2111" xr:uid="{FCFC880E-FBBD-4A2C-BFC5-E04C55ED77F2}"/>
    <cellStyle name="40% - Ênfase6 2 4" xfId="2112" xr:uid="{1B421A3B-D97F-497E-9CED-503F7EE6E94A}"/>
    <cellStyle name="40% - Ênfase6 2 5" xfId="2113" xr:uid="{5238A00E-96EA-4082-BCFB-C1BC36F24A53}"/>
    <cellStyle name="40% - Ênfase6 2 6" xfId="2114" xr:uid="{3AC29CD8-CE5B-4B40-B00F-E141950957A9}"/>
    <cellStyle name="40% - Ênfase6 2 7" xfId="10731" xr:uid="{43C0424C-8A00-4175-B4E6-1AA3FB5AC707}"/>
    <cellStyle name="40% - Ênfase6 2 8" xfId="10600" xr:uid="{DE213FCB-989C-45EF-9725-F4292C030E58}"/>
    <cellStyle name="40% - Ênfase6 2 9" xfId="2107" xr:uid="{B8A1A921-FAC4-4CDE-BB94-9F2926C46DA6}"/>
    <cellStyle name="40% - Ênfase6 2_desc" xfId="2115" xr:uid="{0DBCEFAD-3B53-48F4-B8BB-812249C2A11F}"/>
    <cellStyle name="40% - Ênfase6 3" xfId="2116" xr:uid="{0628276D-26AF-4037-9E88-4C62AEE4FB99}"/>
    <cellStyle name="40% - Ênfase6 3 2" xfId="2117" xr:uid="{5C489A93-65FB-4EA3-8C43-C44534EFBB9D}"/>
    <cellStyle name="40% - Ênfase6 3 3" xfId="2118" xr:uid="{F29EF184-2BC6-418D-B29E-143A2F52978D}"/>
    <cellStyle name="40% - Ênfase6 3 4" xfId="2119" xr:uid="{8863FB5A-1DA8-4F37-9B98-AF22302D062B}"/>
    <cellStyle name="40% - Ênfase6 3 5" xfId="2120" xr:uid="{F8EBA013-312D-4256-9143-6A50F47B697A}"/>
    <cellStyle name="40% - Ênfase6 3 6" xfId="17450" xr:uid="{32B96482-F815-44E3-BC97-370DE8697EAC}"/>
    <cellStyle name="40% - Ênfase6 4" xfId="2121" xr:uid="{D04D3859-A94F-485E-9ED2-FFAC01061E4E}"/>
    <cellStyle name="40% - Ênfase6 5" xfId="10599" xr:uid="{57E903EC-C951-4E0C-B69A-30E0E5715944}"/>
    <cellStyle name="40% - Énfasis1" xfId="2122" xr:uid="{0BF76045-0E23-42FB-9100-5A921634A246}"/>
    <cellStyle name="40% - Énfasis2" xfId="2123" xr:uid="{46E53408-E33E-4587-97A4-79654FCA76A4}"/>
    <cellStyle name="40% - Énfasis3" xfId="2124" xr:uid="{3802557C-82DE-4BDF-96D1-49F3A119E018}"/>
    <cellStyle name="40% - Énfasis4" xfId="2125" xr:uid="{2F6EDF7A-5151-4AF0-AB20-200B58B47804}"/>
    <cellStyle name="40% - Énfasis5" xfId="2126" xr:uid="{7F91D324-DE68-44B4-93F0-8894D6E651A1}"/>
    <cellStyle name="40% - Énfasis6" xfId="2127" xr:uid="{699F3BDB-313F-4B4D-A02C-2049C1BD4E51}"/>
    <cellStyle name="60% - Accent1 2" xfId="275" xr:uid="{4FCB7109-59E4-4D5F-ACA4-7E3A9AD89EE4}"/>
    <cellStyle name="60% - Accent1 2 2" xfId="341" xr:uid="{EAF75F30-AECA-41AB-B68C-56E0080E48F1}"/>
    <cellStyle name="60% - Accent1 2 3" xfId="17375" xr:uid="{29EFE9C7-08AA-4362-97D3-BFDD1374AD4D}"/>
    <cellStyle name="60% - Accent2 2" xfId="276" xr:uid="{F9214CAF-C360-4927-8902-C7AB32B6D131}"/>
    <cellStyle name="60% - Accent2 2 2" xfId="342" xr:uid="{2828CA52-50EE-492C-9120-D2B6F212AE28}"/>
    <cellStyle name="60% - Accent2 2 3" xfId="17376" xr:uid="{73751CE9-14CD-4E35-9A89-814CE712C31B}"/>
    <cellStyle name="60% - Accent3 2" xfId="277" xr:uid="{6F3AF200-41BC-4D0D-B80B-81C99852B902}"/>
    <cellStyle name="60% - Accent3 2 2" xfId="343" xr:uid="{D1CBF40E-673B-4F18-A062-DB19362E8413}"/>
    <cellStyle name="60% - Accent3 2 3" xfId="17377" xr:uid="{78312237-F52F-4C11-8B29-63A6634E51FC}"/>
    <cellStyle name="60% - Accent4 2" xfId="278" xr:uid="{C6FB68D7-CA03-41C6-961A-CD936A3FB8DA}"/>
    <cellStyle name="60% - Accent4 2 2" xfId="344" xr:uid="{BE101FD7-E821-4653-ABD6-0E2460DFC73E}"/>
    <cellStyle name="60% - Accent4 2 3" xfId="17378" xr:uid="{1D68020E-190A-4ED9-BED7-07701DF1FE2B}"/>
    <cellStyle name="60% - Accent5 2" xfId="279" xr:uid="{4A52C920-27AE-4AAC-AD83-A2DA83973D6E}"/>
    <cellStyle name="60% - Accent5 2 2" xfId="345" xr:uid="{AA145485-5EA7-4F2D-AA50-46250E3A21B6}"/>
    <cellStyle name="60% - Accent5 2 3" xfId="17379" xr:uid="{08B20A7A-BD8F-41C6-965D-9C2B0A58887D}"/>
    <cellStyle name="60% - Accent6 2" xfId="280" xr:uid="{15A9B87E-2790-4CAE-907D-43B77D90688F}"/>
    <cellStyle name="60% - Accent6 2 2" xfId="346" xr:uid="{A902AB15-FB53-4D3E-BE79-A5F6233C1BB8}"/>
    <cellStyle name="60% - Accent6 2 3" xfId="17380" xr:uid="{EB81E7C3-8928-42BB-8A20-535771835A05}"/>
    <cellStyle name="60% - Cor1" xfId="2128" xr:uid="{C45B5AE3-2101-4C83-8706-69C20A710632}"/>
    <cellStyle name="60% - Cor2" xfId="2129" xr:uid="{05B29ACF-9B32-478B-B10B-C0FFB7F3F6F0}"/>
    <cellStyle name="60% - Cor3" xfId="2130" xr:uid="{A57B6943-C0FC-49E9-BF48-42B9EBE9FF7B}"/>
    <cellStyle name="60% - Cor4" xfId="2131" xr:uid="{7780C090-0BC0-4632-860D-F35ADB8EC53A}"/>
    <cellStyle name="60% - Cor5" xfId="2132" xr:uid="{A3A8D51A-0A00-4388-A210-4BB8636B12BB}"/>
    <cellStyle name="60% - Cor6" xfId="2133" xr:uid="{0A043104-3B32-44A0-AE77-4D0432A92973}"/>
    <cellStyle name="60% - Ênfase1" xfId="76" xr:uid="{C1388351-024E-4695-B730-502ACB85758D}"/>
    <cellStyle name="60% - Ênfase1 2" xfId="480" xr:uid="{7D7315A4-4A76-486B-9C2A-355505170246}"/>
    <cellStyle name="60% - Ênfase1 2 2" xfId="2135" xr:uid="{FA2F0699-7333-4D8C-8946-73AF9EBB5EEC}"/>
    <cellStyle name="60% - Ênfase1 2 3" xfId="2136" xr:uid="{0B7F712D-177B-4374-A426-9CF1C76D7024}"/>
    <cellStyle name="60% - Ênfase1 2 4" xfId="2137" xr:uid="{6FCC9D4C-FA97-4DFB-AA44-6128570ADC31}"/>
    <cellStyle name="60% - Ênfase1 2 5" xfId="2138" xr:uid="{CC1BA9A3-8993-43B0-A609-EE6A9A941788}"/>
    <cellStyle name="60% - Ênfase1 2 6" xfId="2134" xr:uid="{BDC4A054-3507-4FA4-8CBF-458BD9249A5A}"/>
    <cellStyle name="60% - Ênfase1 2 7" xfId="17453" xr:uid="{78F1B8B8-10AB-48F7-B139-E0AA80B7FE49}"/>
    <cellStyle name="60% - Ênfase1 2_desc" xfId="2139" xr:uid="{33C83EE8-2B1F-479A-856E-23062FB70D17}"/>
    <cellStyle name="60% - Ênfase1 3" xfId="501" xr:uid="{FB159EA6-802C-4265-BA87-E64423A496F3}"/>
    <cellStyle name="60% - Ênfase1 3 2" xfId="2141" xr:uid="{7EF076CF-D555-4228-9D7C-8F3415752EF5}"/>
    <cellStyle name="60% - Ênfase1 3 3" xfId="2142" xr:uid="{BEBA5036-77B7-401D-8F14-780A178F5276}"/>
    <cellStyle name="60% - Ênfase1 3 4" xfId="2143" xr:uid="{FA0B9842-E920-4657-8C27-284DB0DA3404}"/>
    <cellStyle name="60% - Ênfase1 3 5" xfId="2144" xr:uid="{6E5C0C5B-480D-4FD2-8F8E-BB63D1C66559}"/>
    <cellStyle name="60% - Ênfase1 3 6" xfId="2140" xr:uid="{B0BB25BF-B52F-4141-9B6C-F3E413CE4DB9}"/>
    <cellStyle name="60% - Ênfase1 3 7" xfId="17452" xr:uid="{99E37ABA-75DB-4A75-87E3-14750942ED8D}"/>
    <cellStyle name="60% - Ênfase1 4" xfId="10601" xr:uid="{B4ABBAE0-E556-4AAA-87E3-67E6DCEA3387}"/>
    <cellStyle name="60% - Ênfase2" xfId="77" xr:uid="{FAE72886-91F1-4F8C-B3AC-ACDF7B01A907}"/>
    <cellStyle name="60% - Ênfase2 2" xfId="484" xr:uid="{BE15E45B-4D65-45CF-88AC-78ED40FFEB54}"/>
    <cellStyle name="60% - Ênfase2 2 2" xfId="2146" xr:uid="{C995B3D0-EFA5-46E6-B41C-75126C7FA556}"/>
    <cellStyle name="60% - Ênfase2 2 3" xfId="2147" xr:uid="{F6CFCCC4-3031-47DE-A515-DE211CCE1E96}"/>
    <cellStyle name="60% - Ênfase2 2 4" xfId="2148" xr:uid="{E4BFD900-81EE-4119-9B7D-1ED9A3822E28}"/>
    <cellStyle name="60% - Ênfase2 2 5" xfId="2149" xr:uid="{ECE2E511-CA1F-4130-94FE-8229DB7333C5}"/>
    <cellStyle name="60% - Ênfase2 2 6" xfId="2145" xr:uid="{6BF90465-5949-4BCE-8F5C-EAA46C53CE1C}"/>
    <cellStyle name="60% - Ênfase2 2 7" xfId="17455" xr:uid="{F0918A50-3188-4B08-986F-B1E467D09F7A}"/>
    <cellStyle name="60% - Ênfase2 2_desc" xfId="2150" xr:uid="{4F9CDF73-2DE0-4072-838A-C8FC09E19CDF}"/>
    <cellStyle name="60% - Ênfase2 3" xfId="502" xr:uid="{6F11DC48-958D-48CA-B7BE-2456D822C44D}"/>
    <cellStyle name="60% - Ênfase2 3 2" xfId="2152" xr:uid="{A63BD427-B8E6-4E1D-BE47-67E9FA9958A0}"/>
    <cellStyle name="60% - Ênfase2 3 3" xfId="2153" xr:uid="{AEB91D52-9119-4007-AA85-140BB01DE454}"/>
    <cellStyle name="60% - Ênfase2 3 4" xfId="2154" xr:uid="{4A73B98E-2B00-4A6D-928A-A092CD26595E}"/>
    <cellStyle name="60% - Ênfase2 3 5" xfId="2155" xr:uid="{AEDF7BBE-8F59-427B-BA75-3BA91296F086}"/>
    <cellStyle name="60% - Ênfase2 3 6" xfId="2151" xr:uid="{7E7F9085-AC40-43EF-9D97-74B862EAC934}"/>
    <cellStyle name="60% - Ênfase2 3 7" xfId="17454" xr:uid="{90101329-D43A-4CCF-A74C-6F4D6A4196CA}"/>
    <cellStyle name="60% - Ênfase2 4" xfId="10602" xr:uid="{F6BB22B9-F87B-4965-80A7-C7D7B837586E}"/>
    <cellStyle name="60% - Ênfase3" xfId="78" xr:uid="{E3169274-5370-4552-97CC-F0FABF342A97}"/>
    <cellStyle name="60% - Ênfase3 2" xfId="488" xr:uid="{3D0ADF6A-D8E6-4B02-822C-E78FBD1396F6}"/>
    <cellStyle name="60% - Ênfase3 2 2" xfId="2157" xr:uid="{0ADFFB39-9DFD-477C-9E39-C89C8A48B957}"/>
    <cellStyle name="60% - Ênfase3 2 3" xfId="2158" xr:uid="{F771DFE5-1AF6-41EA-AB0C-9E09C0304726}"/>
    <cellStyle name="60% - Ênfase3 2 4" xfId="2159" xr:uid="{05D4B4BF-4296-4D0D-9BDD-0DDFDB1C7D71}"/>
    <cellStyle name="60% - Ênfase3 2 5" xfId="2160" xr:uid="{675A2164-9934-4A1A-814E-8EF4965627EA}"/>
    <cellStyle name="60% - Ênfase3 2 6" xfId="2156" xr:uid="{A1D5D64C-F330-455E-B7AE-EEE3D536A135}"/>
    <cellStyle name="60% - Ênfase3 2 7" xfId="17457" xr:uid="{EDEB6E7E-66CE-44CB-8470-F82798F205C1}"/>
    <cellStyle name="60% - Ênfase3 2_desc" xfId="2161" xr:uid="{C21D732A-7A84-4175-9C8A-B85E583E3F4E}"/>
    <cellStyle name="60% - Ênfase3 3" xfId="503" xr:uid="{25BA08DE-9DF4-4EBD-82AD-B479181649BE}"/>
    <cellStyle name="60% - Ênfase3 3 2" xfId="2163" xr:uid="{E52F9EA9-10EE-4DD0-BD7A-DB87BF27C292}"/>
    <cellStyle name="60% - Ênfase3 3 3" xfId="2164" xr:uid="{ADBF8C4E-E123-4831-AFF3-8A54A579435B}"/>
    <cellStyle name="60% - Ênfase3 3 4" xfId="2165" xr:uid="{83E02B7A-2A30-463A-BD56-E99F482C37FC}"/>
    <cellStyle name="60% - Ênfase3 3 5" xfId="2166" xr:uid="{DB8B5622-260A-4841-9C18-56AFFE5BB24D}"/>
    <cellStyle name="60% - Ênfase3 3 6" xfId="2162" xr:uid="{BA1421FB-9241-4045-BCA9-1DDCD2E72831}"/>
    <cellStyle name="60% - Ênfase3 3 7" xfId="17456" xr:uid="{416FA9AE-B562-47D1-B024-C5E00B22AA91}"/>
    <cellStyle name="60% - Ênfase3 4" xfId="10603" xr:uid="{0CE00ED0-C491-4219-9193-783D1FBEFD15}"/>
    <cellStyle name="60% - Ênfase4" xfId="79" xr:uid="{066345CF-87E8-4388-A1D4-7F78BCD084B4}"/>
    <cellStyle name="60% - Ênfase4 2" xfId="492" xr:uid="{DEDCC986-C6A3-44BB-8B8C-32797FD69AC7}"/>
    <cellStyle name="60% - Ênfase4 2 2" xfId="2168" xr:uid="{FD3421A6-A119-4641-9AAB-28C5A9FE1F1B}"/>
    <cellStyle name="60% - Ênfase4 2 3" xfId="2169" xr:uid="{98100FFF-0C3B-48F9-9FCE-8B4FBC5AE2F0}"/>
    <cellStyle name="60% - Ênfase4 2 4" xfId="2170" xr:uid="{F314AC73-2197-4272-9DDF-6A14AF952777}"/>
    <cellStyle name="60% - Ênfase4 2 5" xfId="2171" xr:uid="{F1801DB3-8745-4C7D-8CE6-71E710B0D0D5}"/>
    <cellStyle name="60% - Ênfase4 2 6" xfId="2167" xr:uid="{1FD0FE1C-35C5-4B95-A12F-A93FB571CCBD}"/>
    <cellStyle name="60% - Ênfase4 2 7" xfId="17459" xr:uid="{7CFBF2B3-08ED-4DDA-9EDE-44907FEAA8B4}"/>
    <cellStyle name="60% - Ênfase4 2_desc" xfId="2172" xr:uid="{A5581E49-5D00-4A65-A75D-11A3F2CDD6F8}"/>
    <cellStyle name="60% - Ênfase4 3" xfId="504" xr:uid="{6D3CE2AD-040F-4E13-8EC4-4602D7B7378A}"/>
    <cellStyle name="60% - Ênfase4 3 2" xfId="2174" xr:uid="{D7E208AC-9094-4DBA-B2F1-E1F4C4338992}"/>
    <cellStyle name="60% - Ênfase4 3 3" xfId="2175" xr:uid="{0A94F401-25D9-4DFD-9F23-3FBE3F5EEE68}"/>
    <cellStyle name="60% - Ênfase4 3 4" xfId="2176" xr:uid="{EE88BB01-C06C-4406-AD10-55000592FE72}"/>
    <cellStyle name="60% - Ênfase4 3 5" xfId="2177" xr:uid="{B5F30F14-5744-4482-93D4-D20824F32E28}"/>
    <cellStyle name="60% - Ênfase4 3 6" xfId="2173" xr:uid="{9F7D0370-787A-460F-BEFB-77D9E9D20DB9}"/>
    <cellStyle name="60% - Ênfase4 3 7" xfId="17458" xr:uid="{9325116E-EED6-4B85-8FE1-E3E9E994A812}"/>
    <cellStyle name="60% - Ênfase4 4" xfId="10604" xr:uid="{84CAA23A-7611-47C1-9588-F0E9B69CA0D4}"/>
    <cellStyle name="60% - Ênfase5" xfId="80" xr:uid="{9970176A-916C-4727-BB8F-BF9FA6FFEDAA}"/>
    <cellStyle name="60% - Ênfase5 2" xfId="496" xr:uid="{79943788-7584-43FA-B397-5A492F8085F8}"/>
    <cellStyle name="60% - Ênfase5 2 2" xfId="2179" xr:uid="{33041C7D-470C-421B-811C-573812179266}"/>
    <cellStyle name="60% - Ênfase5 2 3" xfId="2180" xr:uid="{D803CC46-B186-427F-B3F0-A73D78BF0CF2}"/>
    <cellStyle name="60% - Ênfase5 2 4" xfId="2181" xr:uid="{96B5AF7D-13D6-4662-ABB0-486E288AA4D0}"/>
    <cellStyle name="60% - Ênfase5 2 5" xfId="2182" xr:uid="{2A565E6E-03A4-44DD-9F1D-16FC6DB48191}"/>
    <cellStyle name="60% - Ênfase5 2 6" xfId="2178" xr:uid="{74C3111F-24CF-4FA9-B9A1-DA0C789574C4}"/>
    <cellStyle name="60% - Ênfase5 2 7" xfId="17461" xr:uid="{DC879F37-FA71-43EB-A0FD-1B916C7B5785}"/>
    <cellStyle name="60% - Ênfase5 2_desc" xfId="2183" xr:uid="{4BE87C61-8252-4352-AD21-EAB61079C710}"/>
    <cellStyle name="60% - Ênfase5 3" xfId="505" xr:uid="{E40E70C3-D543-4B72-B7E7-7F0FAA3F7799}"/>
    <cellStyle name="60% - Ênfase5 3 2" xfId="2185" xr:uid="{DFC389DB-ED62-4134-B97B-A5ED7C374661}"/>
    <cellStyle name="60% - Ênfase5 3 3" xfId="2186" xr:uid="{BEEF31A1-2E38-41F1-81A5-13DEF98DB516}"/>
    <cellStyle name="60% - Ênfase5 3 4" xfId="2187" xr:uid="{29240407-6BF3-4880-ABE7-F0D931F2259A}"/>
    <cellStyle name="60% - Ênfase5 3 5" xfId="2188" xr:uid="{1B513AAA-AFE1-4693-8347-BC4C64D901DF}"/>
    <cellStyle name="60% - Ênfase5 3 6" xfId="2184" xr:uid="{D4555BD5-C9F8-47E6-B561-430979E8DE5A}"/>
    <cellStyle name="60% - Ênfase5 3 7" xfId="17460" xr:uid="{A2CB54F5-1720-4135-B9AC-7308A18F0F82}"/>
    <cellStyle name="60% - Ênfase5 4" xfId="10605" xr:uid="{86A722A7-2E3D-468E-895A-3C997BC80390}"/>
    <cellStyle name="60% - Ênfase6" xfId="81" xr:uid="{FDBF141B-2D5E-48E7-85EA-E86AAD504B2F}"/>
    <cellStyle name="60% - Ênfase6 2" xfId="500" xr:uid="{2CD416FA-C867-4BDA-BFC6-AF5FC96B92F4}"/>
    <cellStyle name="60% - Ênfase6 2 2" xfId="2190" xr:uid="{C256AB54-3551-47E9-ACAA-CEAA218591D1}"/>
    <cellStyle name="60% - Ênfase6 2 3" xfId="2191" xr:uid="{6B9096A5-3E05-4800-8793-E9EE2D5DD040}"/>
    <cellStyle name="60% - Ênfase6 2 4" xfId="2192" xr:uid="{873C44AE-FAA6-4AB0-95B0-D0EE133F1D9F}"/>
    <cellStyle name="60% - Ênfase6 2 5" xfId="2193" xr:uid="{A3AD57B2-A335-47BC-A9AF-DCD87E84B930}"/>
    <cellStyle name="60% - Ênfase6 2 6" xfId="2189" xr:uid="{AFB5A564-CE21-4557-8715-45088341D06A}"/>
    <cellStyle name="60% - Ênfase6 2 7" xfId="17463" xr:uid="{FC5AA7C5-A7EB-46D2-8EE5-07AA23C7EC06}"/>
    <cellStyle name="60% - Ênfase6 2_desc" xfId="2194" xr:uid="{975F3CB0-F177-4688-9A45-A1C6D26CFD05}"/>
    <cellStyle name="60% - Ênfase6 3" xfId="506" xr:uid="{5552054C-69A1-44F0-9FBB-63BD74A9B856}"/>
    <cellStyle name="60% - Ênfase6 3 2" xfId="2196" xr:uid="{5DD0CA0E-D71D-46E2-9DFB-6FC899348454}"/>
    <cellStyle name="60% - Ênfase6 3 3" xfId="2197" xr:uid="{C1580652-D88C-4DA1-A2DD-6DF92E4B5613}"/>
    <cellStyle name="60% - Ênfase6 3 4" xfId="2198" xr:uid="{A7409001-F310-4A5A-A9EF-1BA135C6808F}"/>
    <cellStyle name="60% - Ênfase6 3 5" xfId="2199" xr:uid="{25697FA4-120D-4E97-99AE-4EF7A795CB37}"/>
    <cellStyle name="60% - Ênfase6 3 6" xfId="2195" xr:uid="{AE3FF0A8-14F5-469F-8A51-F5851D701678}"/>
    <cellStyle name="60% - Ênfase6 3 7" xfId="17462" xr:uid="{47D80A99-B2FC-41F3-961D-FE6FC002EA02}"/>
    <cellStyle name="60% - Ênfase6 4" xfId="10606" xr:uid="{E84CDF73-322E-4315-9443-BC8E4398A384}"/>
    <cellStyle name="60% - Énfasis1" xfId="2200" xr:uid="{38C95FFB-69C2-4358-8B73-D8A3B0388498}"/>
    <cellStyle name="60% - Énfasis2" xfId="2201" xr:uid="{8922F217-638D-4F49-A16A-312E713D73E0}"/>
    <cellStyle name="60% - Énfasis3" xfId="2202" xr:uid="{FBC727D5-FB4C-423A-8EA6-345284FA9D02}"/>
    <cellStyle name="60% - Énfasis4" xfId="2203" xr:uid="{5EB69299-AD9D-4207-BB68-3D06DD2F4D00}"/>
    <cellStyle name="60% - Énfasis5" xfId="2204" xr:uid="{D156B9A1-844B-4DCC-A49B-1EA9CF05AB9E}"/>
    <cellStyle name="60% - Énfasis6" xfId="2205" xr:uid="{279C345E-E1EA-430A-8348-32459629977E}"/>
    <cellStyle name="8" xfId="2206" xr:uid="{68A1F93E-CFB8-4E63-8C16-5B03720D413A}"/>
    <cellStyle name="8_base DCF" xfId="2207" xr:uid="{8D4DD30E-F3F7-4268-B5C4-B025FB0AA166}"/>
    <cellStyle name="8_Corporate Model_base case" xfId="2208" xr:uid="{C54E1C77-4A5E-48D1-9F93-63AF45D19119}"/>
    <cellStyle name="8_Current Malls" xfId="2209" xr:uid="{4D135936-8C76-40A7-99A6-973AFE0AA6D2}"/>
    <cellStyle name="8_EMT Financial Projections" xfId="2210" xr:uid="{0EAACF9D-C413-40B4-9D86-E7A33213FDA6}"/>
    <cellStyle name="8_EMT Financial Projections_base DCF" xfId="2211" xr:uid="{ECACD67F-D828-4EF3-95F3-2211EF5ED69E}"/>
    <cellStyle name="8_EMT Financial Projections_Corporate Model_base case" xfId="2212" xr:uid="{C62D0C73-2A17-4C28-B344-BA37AF634AAE}"/>
    <cellStyle name="8_EMT Financial Projections_Current Malls" xfId="2213" xr:uid="{BA78CE73-BE5B-4DD7-B841-F565F997BD56}"/>
    <cellStyle name="8_EMT Financial Projections_Financiamentos Aliansce2" xfId="2214" xr:uid="{49C1C6F8-FEA3-4932-A564-9F809A96101B}"/>
    <cellStyle name="8_EMT Financial Projections_Financiamentos Aliansce3" xfId="2215" xr:uid="{1C3A43C1-F212-4713-A1B6-A4194A994909}"/>
    <cellStyle name="8_EMT Financial Projections_Modelo BRMalls_Carraz" xfId="2216" xr:uid="{AFB8573C-CE22-4B92-9B72-B5821A078A3D}"/>
    <cellStyle name="8_EMT Financial Projections_Modelo em construçào_FINANCIALS thiago" xfId="2217" xr:uid="{4B4A5D46-195E-457E-B633-D9A7A2BA1297}"/>
    <cellStyle name="8_EMT Financial Projections_Orc SCGR" xfId="2218" xr:uid="{2410C99B-812C-4EB7-A1BE-877F166145F9}"/>
    <cellStyle name="8_EMT Financial Projections_Orçamento 2009_Cash  Funding" xfId="2219" xr:uid="{A8F8E980-E31C-4E36-A57E-16A10BC81E9F}"/>
    <cellStyle name="8_EMT model base case 20_09" xfId="2220" xr:uid="{CA3553E5-E884-4376-88D0-CC75BAA18F48}"/>
    <cellStyle name="8_EMT model base case 20_09_base DCF" xfId="2221" xr:uid="{B059BA42-9356-486D-B63F-9C6A6FB9827A}"/>
    <cellStyle name="8_EMT model base case 20_09_Corporate Model_base case" xfId="2222" xr:uid="{17805EBB-A636-41F4-94A9-4F28B4D8BF74}"/>
    <cellStyle name="8_EMT model base case 20_09_Current Malls" xfId="2223" xr:uid="{77D5897E-E74B-48E3-B3E4-E7BB04BB12E1}"/>
    <cellStyle name="8_EMT model base case 20_09_Financiamentos Aliansce2" xfId="2224" xr:uid="{AFA66AE2-B116-4A43-BAF2-FF8CF06A7229}"/>
    <cellStyle name="8_EMT model base case 20_09_Financiamentos Aliansce3" xfId="2225" xr:uid="{B5BA8697-9301-4023-A8D3-2DDDA8F93A9A}"/>
    <cellStyle name="8_EMT model base case 20_09_Modelo BRMalls_Carraz" xfId="2226" xr:uid="{CE6A55A0-A6DB-4E73-A7B6-A114A5A663D5}"/>
    <cellStyle name="8_EMT model base case 20_09_Modelo em construçào_FINANCIALS thiago" xfId="2227" xr:uid="{4BDBF318-03E9-46CA-98AC-FA5056543DAA}"/>
    <cellStyle name="8_EMT model base case 20_09_Orc SCGR" xfId="2228" xr:uid="{D8A217EE-9665-49BA-9F1C-1EA60C96C0ED}"/>
    <cellStyle name="8_EMT model base case 20_09_Orçamento 2009_Cash  Funding" xfId="2229" xr:uid="{4374F7CA-EA09-45C6-8A74-DEC4C8C75D53}"/>
    <cellStyle name="8_Executive Summary Nova projeção" xfId="2230" xr:uid="{13AD1BF2-4367-4346-AE23-A0811A9ECCFB}"/>
    <cellStyle name="8_Executive Summary Nova projeção_base DCF" xfId="2231" xr:uid="{85DAC3C8-1D9D-4FAC-99A8-937A0AD50F29}"/>
    <cellStyle name="8_Executive Summary Nova projeção_Corporate Model_base case" xfId="2232" xr:uid="{5F5603D9-2823-41D2-8414-0D2B94FDC047}"/>
    <cellStyle name="8_Executive Summary Nova projeção_Current Malls" xfId="2233" xr:uid="{54FA8402-004D-498A-B51F-A4308B9C853C}"/>
    <cellStyle name="8_Executive Summary Nova projeção_Financiamentos Aliansce2" xfId="2234" xr:uid="{9CEB2B1C-2ED4-428D-BC68-C50C2C528955}"/>
    <cellStyle name="8_Executive Summary Nova projeção_Financiamentos Aliansce3" xfId="2235" xr:uid="{7BFD6C12-FD92-440A-8620-A47062FB1F46}"/>
    <cellStyle name="8_Executive Summary Nova projeção_Modelo BRMalls_Carraz" xfId="2236" xr:uid="{79BAA5AD-B251-4683-825D-4F5E2B0E3020}"/>
    <cellStyle name="8_Executive Summary Nova projeção_Modelo em construçào_FINANCIALS thiago" xfId="2237" xr:uid="{457004F0-36D8-41FA-B718-BE7D3A96D1CB}"/>
    <cellStyle name="8_Executive Summary Nova projeção_Orc SCGR" xfId="2238" xr:uid="{E85ACC62-1A6E-4F87-8B24-169517D9D105}"/>
    <cellStyle name="8_Executive Summary Nova projeção_Orçamento 2009_Cash  Funding" xfId="2239" xr:uid="{6DEE5A26-D6EC-4FC5-9F0A-8F955B05B7B3}"/>
    <cellStyle name="8_Executive Summary Nova projeção1" xfId="2240" xr:uid="{A32131F8-FC0A-46C4-B7CF-180C23BEBF9C}"/>
    <cellStyle name="8_Executive Summary Nova projeção1_base DCF" xfId="2241" xr:uid="{12037B38-E38C-4CAE-8A62-E20515AB5452}"/>
    <cellStyle name="8_Executive Summary Nova projeção1_Corporate Model_base case" xfId="2242" xr:uid="{B068406A-8C3D-4CA7-AE59-8A67D9C2B56D}"/>
    <cellStyle name="8_Executive Summary Nova projeção1_Current Malls" xfId="2243" xr:uid="{BCA06C45-D875-407A-86E5-929B70556B3F}"/>
    <cellStyle name="8_Executive Summary Nova projeção1_Financiamentos Aliansce2" xfId="2244" xr:uid="{E2677503-56B4-4BF7-BF5D-C032CC7F2F24}"/>
    <cellStyle name="8_Executive Summary Nova projeção1_Financiamentos Aliansce3" xfId="2245" xr:uid="{033532C6-BB85-4448-AA44-0C750852835B}"/>
    <cellStyle name="8_Executive Summary Nova projeção1_Modelo BRMalls_Carraz" xfId="2246" xr:uid="{42FAB19A-FC61-425D-9975-84441DB2076D}"/>
    <cellStyle name="8_Executive Summary Nova projeção1_Modelo em construçào_FINANCIALS thiago" xfId="2247" xr:uid="{4846DDA1-C336-4610-B7B4-D0FE35711DC7}"/>
    <cellStyle name="8_Executive Summary Nova projeção1_Orc SCGR" xfId="2248" xr:uid="{D7012192-D34A-4345-B5D8-791397F555A3}"/>
    <cellStyle name="8_Executive Summary Nova projeção1_Orçamento 2009_Cash  Funding" xfId="2249" xr:uid="{FB514C37-2A86-4665-AB74-B72B1E6D35C4}"/>
    <cellStyle name="8_Financiamentos Aliansce2" xfId="2250" xr:uid="{3D0211A7-5A86-44DB-83EA-A36A1AC74AE8}"/>
    <cellStyle name="8_Financiamentos Aliansce3" xfId="2251" xr:uid="{D31997AA-3B14-48C6-81AE-556AF36910A8}"/>
    <cellStyle name="8_Modelo BRMalls_Carraz" xfId="2252" xr:uid="{93BB088C-2801-4643-B8BF-67EA756C4F61}"/>
    <cellStyle name="8_Modelo em construçào_FINANCIALS thiago" xfId="2253" xr:uid="{085F8C7E-D664-43B9-9B24-9D840483B6F0}"/>
    <cellStyle name="8_Orc SCGR" xfId="2254" xr:uid="{85BDE81F-7F71-4309-92EC-7182D7709CAA}"/>
    <cellStyle name="8_Orçamento 2009_Cash  Funding" xfId="2255" xr:uid="{0961B402-9764-426D-83B3-8E20BD7E3D62}"/>
    <cellStyle name="Accent1 2" xfId="90" xr:uid="{F898D016-D6EA-4092-B003-14A9585E0668}"/>
    <cellStyle name="Accent1 3" xfId="389" xr:uid="{37216D8C-E7A1-41C2-9483-E62C8740C0A1}"/>
    <cellStyle name="Accent2 2" xfId="91" xr:uid="{AB6D9808-444F-483A-B5EB-23383CB5AF14}"/>
    <cellStyle name="Accent2 3" xfId="390" xr:uid="{56C106BA-1682-413D-B831-395E0BBCAA69}"/>
    <cellStyle name="Accent3 2" xfId="92" xr:uid="{348F4F7A-0880-409D-802E-481E000A0AA7}"/>
    <cellStyle name="Accent3 3" xfId="391" xr:uid="{E8DD77A5-88CD-4DDC-ACFE-410FF46E5D3E}"/>
    <cellStyle name="Accent4 2" xfId="93" xr:uid="{A0025EC2-4EF6-44AD-9A5A-BD80B8C1A0D3}"/>
    <cellStyle name="Accent4 3" xfId="392" xr:uid="{51D08F90-4EA1-4626-82B7-1DA43969653F}"/>
    <cellStyle name="Accent5 2" xfId="94" xr:uid="{35DA9B92-51EF-4CDE-B8ED-CBE3E6E5E146}"/>
    <cellStyle name="Accent5 3" xfId="393" xr:uid="{0EED3C15-7D72-45FD-96A9-511D21B68C2F}"/>
    <cellStyle name="Accent6 2" xfId="95" xr:uid="{88C0DBAA-99A6-4E32-B0A3-48AE09563899}"/>
    <cellStyle name="Accent6 3" xfId="394" xr:uid="{8A1B5270-6D25-4BF3-9B14-766DA0F1F627}"/>
    <cellStyle name="Acctg" xfId="2256" xr:uid="{FE0050EC-9708-47F7-88DD-D79623EFBD61}"/>
    <cellStyle name="Acctg$" xfId="2257" xr:uid="{24A27A31-AC22-4636-BB33-34522E37A20A}"/>
    <cellStyle name="Acctg_Consolidação" xfId="2258" xr:uid="{0E5A98A9-943F-43B6-8BA8-3449AC0A5648}"/>
    <cellStyle name="Actual Date" xfId="2259" xr:uid="{0AE2E385-4867-446F-97D2-73ED2FB11576}"/>
    <cellStyle name="Actual Date 2" xfId="2260" xr:uid="{CA82334A-9578-447F-AD0E-56F33494BD05}"/>
    <cellStyle name="Actual Date 3" xfId="2261" xr:uid="{ED49768C-9543-4B4D-8668-1B5178CC9F82}"/>
    <cellStyle name="Actual Date 4" xfId="2262" xr:uid="{FC6C2141-778B-4988-BB67-B43C197B8E37}"/>
    <cellStyle name="AFINE" xfId="2263" xr:uid="{90FB0699-BD66-445A-BD49-7E89D44B369A}"/>
    <cellStyle name="AFINE 2" xfId="2264" xr:uid="{39FEFF6F-890F-46FC-BCC7-92C3C1B62B68}"/>
    <cellStyle name="AFINE 3" xfId="2265" xr:uid="{165C9073-97EF-4792-ADF9-C50E6D99F754}"/>
    <cellStyle name="AFINE 4" xfId="2266" xr:uid="{E0BBFC1C-0B68-4039-91AC-36C170707491}"/>
    <cellStyle name="Año" xfId="2267" xr:uid="{A38BB3CB-9CF0-4FD9-915A-C588FD9C45F8}"/>
    <cellStyle name="apolo" xfId="2268" xr:uid="{382CB909-3188-4D96-9523-497E909B7DA2}"/>
    <cellStyle name="ARIAL" xfId="2269" xr:uid="{BDBD4717-8184-4B8C-BECD-C37FE785999E}"/>
    <cellStyle name="Arial 10" xfId="2270" xr:uid="{D9F96683-D8A3-4FCB-AFCE-B5B091675055}"/>
    <cellStyle name="Arial 10 2" xfId="2271" xr:uid="{C9CA011A-2A1F-41AB-BDA2-9C8497929B02}"/>
    <cellStyle name="Arial 10 3" xfId="2272" xr:uid="{28B9C2A4-14A9-4ABE-BD40-2840C2EAA04E}"/>
    <cellStyle name="Arial 10 4" xfId="2273" xr:uid="{536DD89A-6396-49F3-B886-91000809E7EF}"/>
    <cellStyle name="Arial 12" xfId="2274" xr:uid="{0C83726D-302A-4C33-BA95-2541E0AF1ED8}"/>
    <cellStyle name="Arial 12 2" xfId="2275" xr:uid="{00BF8F3B-EC89-4BCB-846B-3500D2A392D6}"/>
    <cellStyle name="Arial 12 3" xfId="2276" xr:uid="{891FEE6F-3562-4733-A474-98B9E87861BC}"/>
    <cellStyle name="Arial 12 4" xfId="2277" xr:uid="{C49A5958-0604-4D26-A5B3-60FB0CCD0EFF}"/>
    <cellStyle name="ARIAL 2" xfId="2278" xr:uid="{689176AB-E8A6-4F73-B6EC-EA5EA97A1AF5}"/>
    <cellStyle name="ARIAL 3" xfId="2279" xr:uid="{3174EE5A-10AB-4A8D-AD41-FA33C7568FA1}"/>
    <cellStyle name="ARIAL 4" xfId="2280" xr:uid="{22DC0A75-4F96-4D6E-952D-76D9A671656F}"/>
    <cellStyle name="Array" xfId="2281" xr:uid="{22750AE7-A764-4665-AD62-A5968311DFFD}"/>
    <cellStyle name="Array 2" xfId="2282" xr:uid="{1AC04C6C-AED1-4A1F-9A3F-CB8525E9DFB3}"/>
    <cellStyle name="Array Enter" xfId="2283" xr:uid="{926AD542-0B74-4144-A2A7-B0EDC4D04DE9}"/>
    <cellStyle name="Array_Comparativo DRE" xfId="2284" xr:uid="{D7E8A660-A85E-406D-B384-5036100DE8F8}"/>
    <cellStyle name="b0let" xfId="82" xr:uid="{C2921609-3BD3-42F4-AF61-84EFB1AC8B3F}"/>
    <cellStyle name="background" xfId="2285" xr:uid="{6E3A5585-32E8-4579-B600-7C14813AE92D}"/>
    <cellStyle name="Bad 2" xfId="34" xr:uid="{391B73EE-484C-484D-B71C-BCAB549BFC34}"/>
    <cellStyle name="Bad 2 2" xfId="242" xr:uid="{CA9142F1-1B50-436B-95A0-971D6CFB9A64}"/>
    <cellStyle name="Bad 2 3" xfId="366" xr:uid="{2342CA59-A3CC-42DA-B924-7FABB1CE59F0}"/>
    <cellStyle name="Bad 2 4" xfId="17391" xr:uid="{1AB5CB67-418D-4953-B709-26D4899C6210}"/>
    <cellStyle name="Bad 3" xfId="21" xr:uid="{061D6785-D4C3-4412-BA5D-ED936AD97D13}"/>
    <cellStyle name="Bad 4" xfId="62" xr:uid="{5776EB07-3FB5-4E67-A6BC-FC97E8438820}"/>
    <cellStyle name="Black" xfId="2286" xr:uid="{3FC21B64-8E2E-46A2-8DEA-5D83CF791E0D}"/>
    <cellStyle name="Blue" xfId="2287" xr:uid="{0C30F520-E7E3-4A80-B5A6-D950CCFB900D}"/>
    <cellStyle name="Body" xfId="2288" xr:uid="{650A16B5-9DBD-4AD6-8D4E-75D0909A6BF7}"/>
    <cellStyle name="Bold/Border" xfId="2289" xr:uid="{74B8BC31-2027-4D81-95AC-28E98D2DA638}"/>
    <cellStyle name="Bold/Border 2" xfId="16977" xr:uid="{B13AA10C-9B2E-46A5-9096-A5061EE5FDDC}"/>
    <cellStyle name="Bol-Data" xfId="83" xr:uid="{49EA272C-6F71-4C7E-9DD3-B8D0D35473E1}"/>
    <cellStyle name="Bol-Data 2" xfId="2290" xr:uid="{686EFB54-4E50-4B9C-9527-94B7BAC8AE70}"/>
    <cellStyle name="bolet" xfId="84" xr:uid="{F7CBEB15-A621-4229-BE9A-48EFF0A08558}"/>
    <cellStyle name="bolet 2" xfId="2291" xr:uid="{30CCC9F1-95B5-4A4F-93D4-82680FC4CD0B}"/>
    <cellStyle name="Boletim" xfId="85" xr:uid="{2DD3BD32-1D39-4E37-B3BB-48622B627C6E}"/>
    <cellStyle name="Bom" xfId="347" xr:uid="{5C151F7E-7E7C-4018-BE4E-3C3E0674181B}"/>
    <cellStyle name="Bom 2" xfId="367" xr:uid="{138AACB3-E83B-48BF-B2AE-E11D20083208}"/>
    <cellStyle name="Bom 2 2" xfId="2293" xr:uid="{DBF3D278-5535-42D4-9BBD-397393A4EF7F}"/>
    <cellStyle name="Bom 2 3" xfId="2294" xr:uid="{3D3276B3-A0B1-413A-AFA4-3312EBD83A6A}"/>
    <cellStyle name="Bom 2 4" xfId="2295" xr:uid="{7BB88305-3010-4D14-AA9B-FA5F3285C58E}"/>
    <cellStyle name="Bom 2 5" xfId="2296" xr:uid="{5B184ABE-2686-4B8F-B9E0-71B3C2CA41BD}"/>
    <cellStyle name="Bom 2 6" xfId="2292" xr:uid="{55E4AA1D-95E9-45D9-9645-3DFD8D289673}"/>
    <cellStyle name="Bom 2 7" xfId="17465" xr:uid="{F7932AC2-2754-431E-9714-7B0E177465A0}"/>
    <cellStyle name="Bom 2_desc" xfId="2297" xr:uid="{86FC958E-0AD5-4930-AF41-994497834A30}"/>
    <cellStyle name="Bom 3" xfId="468" xr:uid="{B6675261-5D7D-47DF-B141-67BD7AC96A04}"/>
    <cellStyle name="Bom 3 2" xfId="2299" xr:uid="{0E17696E-825E-47DB-A9C1-A0021C6D92D0}"/>
    <cellStyle name="Bom 3 3" xfId="2300" xr:uid="{17E4A000-A46B-4484-8CD8-240F825891D3}"/>
    <cellStyle name="Bom 3 4" xfId="2301" xr:uid="{F072B336-94CB-406B-A5E9-93BAAE0E6966}"/>
    <cellStyle name="Bom 3 5" xfId="2302" xr:uid="{C6DF356B-88AC-4C88-9AE7-864371B4569B}"/>
    <cellStyle name="Bom 3 6" xfId="2298" xr:uid="{E27425AC-F208-456B-A423-3FA09EED8143}"/>
    <cellStyle name="Bom 3 7" xfId="17464" xr:uid="{C33AE59A-490F-43BC-BBC9-282345991A06}"/>
    <cellStyle name="Bom 4" xfId="10607" xr:uid="{1551C731-0AEE-454F-AEAC-611C9669E586}"/>
    <cellStyle name="Border Heavy" xfId="2303" xr:uid="{B91BE67E-13C9-4FD4-9EE4-0FD09465FAA8}"/>
    <cellStyle name="Border Thin" xfId="2304" xr:uid="{5DBAA543-F25F-4992-AF55-DE90DE1DD75E}"/>
    <cellStyle name="Border Thin 2" xfId="2305" xr:uid="{E5DD0075-A300-4D07-ABAC-9D8EE39CB4CA}"/>
    <cellStyle name="Border Thin 2 2" xfId="16979" xr:uid="{E557AE97-9DBD-4416-8AE0-03F6330CCF86}"/>
    <cellStyle name="Border Thin 3" xfId="16978" xr:uid="{3AEBDC79-B34F-4F03-A5D6-0DE70005DE5D}"/>
    <cellStyle name="British Pound" xfId="2306" xr:uid="{24C1F417-739F-41D7-8611-7D2C8ED5EF28}"/>
    <cellStyle name="Buena" xfId="2307" xr:uid="{3EBCBA71-5EE6-40F3-914E-D5E803D7758D}"/>
    <cellStyle name="Bullet" xfId="2308" xr:uid="{06F23109-42DA-49E1-B60E-270F2D868243}"/>
    <cellStyle name="Cabeçalho 1" xfId="86" xr:uid="{D559F6C1-CD21-40AF-9C38-4B9892B808EC}"/>
    <cellStyle name="Cabeçalho 1 2" xfId="2309" xr:uid="{C8B9CAE1-F8D2-400F-AB2E-FD28757B40E5}"/>
    <cellStyle name="Cabeçalho 2" xfId="87" xr:uid="{4AACBDB7-4732-4D93-B6F3-E26936FBC509}"/>
    <cellStyle name="Cabeçalho 2 2" xfId="2310" xr:uid="{6129262D-7F02-4FE4-8A57-F1BC81CACE07}"/>
    <cellStyle name="Cabeçalho 3" xfId="2311" xr:uid="{FAC30040-0B2B-4A25-B342-90846835D3E8}"/>
    <cellStyle name="Cabeçalho 4" xfId="2312" xr:uid="{154C7D0B-070F-4C6B-A8D1-7AE72E1E2C53}"/>
    <cellStyle name="CALC Amount" xfId="2313" xr:uid="{C75FBBA4-C5B1-48C5-801E-B38A5A77C51D}"/>
    <cellStyle name="CALC Amount [2]" xfId="2314" xr:uid="{095C161A-607D-4927-BF17-95548DF90577}"/>
    <cellStyle name="Calc Currency (0)" xfId="2315" xr:uid="{CD020599-BA38-4045-B70B-108B31D3ACE6}"/>
    <cellStyle name="CALC Date Long" xfId="2316" xr:uid="{D582C27A-A57D-47C4-A42A-5FE35211A462}"/>
    <cellStyle name="CALC Percent [2]" xfId="2317" xr:uid="{4E0F9EF2-7213-43C2-BA48-7CC5BFF497DE}"/>
    <cellStyle name="Calculation 2" xfId="35" xr:uid="{3C71E046-C84A-4155-840F-12018FF3A865}"/>
    <cellStyle name="Calculation 2 2" xfId="243" xr:uid="{1AA2550D-ABC6-4518-ABF1-A7488CE0E4A3}"/>
    <cellStyle name="Calculation 2 2 2" xfId="10733" xr:uid="{1C235656-FF0D-4AA4-A422-9EC89D9F89E6}"/>
    <cellStyle name="Calculation 2 2 2 2" xfId="12837" xr:uid="{24A99244-ED29-4BE4-857F-12DF44B81785}"/>
    <cellStyle name="Calculation 2 2 2 2 2" xfId="15714" xr:uid="{3D091190-E581-485B-B3DE-0B4460AEC3CC}"/>
    <cellStyle name="Calculation 2 2 2 2 2 2" xfId="17073" xr:uid="{CAB5D95A-558B-481B-BE7A-E8C7B48B9E48}"/>
    <cellStyle name="Calculation 2 2 3" xfId="2319" xr:uid="{ED7B626C-FEB7-496E-A1E3-FB711CA19830}"/>
    <cellStyle name="Calculation 2 3" xfId="368" xr:uid="{BACF35A4-73BF-4E18-B82A-5C7BF53FCC6C}"/>
    <cellStyle name="Calculation 2 3 2" xfId="12836" xr:uid="{03227995-BCAE-4EBE-84A4-86B7A021AFC9}"/>
    <cellStyle name="Calculation 2 3 2 2" xfId="15713" xr:uid="{04EF038F-DA42-4F8C-92B7-3BE6D7EDB8C3}"/>
    <cellStyle name="Calculation 2 3 2 2 2" xfId="17072" xr:uid="{A89326EC-EAF8-47FA-9A8D-99660C362D31}"/>
    <cellStyle name="Calculation 2 3 3" xfId="10732" xr:uid="{CB789F21-53AC-47A6-808B-D40CDE017EB3}"/>
    <cellStyle name="Calculation 2 4" xfId="2318" xr:uid="{56D55E33-272B-4B3E-AD23-BFA1BC89C69C}"/>
    <cellStyle name="Calculation 2 5" xfId="17382" xr:uid="{16EAB17D-1FDE-485A-9F17-9CFE91DED760}"/>
    <cellStyle name="Calculation 3" xfId="25" xr:uid="{02E6E926-67CC-4C9B-81C8-F075157992B2}"/>
    <cellStyle name="Calculation 3 2" xfId="2321" xr:uid="{61EF9804-0EC0-4BE9-B0A7-4D71FB620ED7}"/>
    <cellStyle name="Calculation 3 2 2" xfId="10735" xr:uid="{2F61441A-D81F-45C1-B5C8-E6CDA429255A}"/>
    <cellStyle name="Calculation 3 2 2 2" xfId="12839" xr:uid="{6C806F09-C430-4BD1-8B4C-BAFB32A9D57B}"/>
    <cellStyle name="Calculation 3 2 2 2 2" xfId="15716" xr:uid="{8B2AA5A0-7119-45FD-98C2-9FC449D1C947}"/>
    <cellStyle name="Calculation 3 2 2 2 2 2" xfId="17075" xr:uid="{24B1DAE7-CEAC-4A0F-A25D-755D72B9E31E}"/>
    <cellStyle name="Calculation 3 3" xfId="10734" xr:uid="{0FF9127F-293A-49DC-BCE5-1FD4B2CE3CB1}"/>
    <cellStyle name="Calculation 3 3 2" xfId="12838" xr:uid="{F86F3625-4F63-403D-8A45-5D535D02BEF5}"/>
    <cellStyle name="Calculation 3 3 2 2" xfId="15715" xr:uid="{EF025EB1-69C1-47C4-8C1B-9C3257BD629A}"/>
    <cellStyle name="Calculation 3 3 2 2 2" xfId="17074" xr:uid="{D618BDFE-5BBF-4372-AFC9-7810DAD3E9B0}"/>
    <cellStyle name="Calculation 3 4" xfId="2320" xr:uid="{35BC31C7-DBFF-4D6A-B7C8-D9896342116E}"/>
    <cellStyle name="Calculation 4" xfId="88" xr:uid="{045F23F2-DE1A-49A5-9187-CBA5C58B960B}"/>
    <cellStyle name="Calculation 4 2" xfId="10736" xr:uid="{770549A0-D5F2-4A84-BC13-64639F58E187}"/>
    <cellStyle name="Calculation 4 2 2" xfId="12840" xr:uid="{4C2D342C-0489-4022-89FE-0402FAAB9B8B}"/>
    <cellStyle name="Calculation 4 2 2 2" xfId="15717" xr:uid="{9FDCC28E-E820-46D3-9954-689FD4AE77B3}"/>
    <cellStyle name="Calculation 4 2 2 2 2" xfId="17076" xr:uid="{4A623A48-16EA-4104-BEB3-A8F851DFBACC}"/>
    <cellStyle name="Calculation 4 3" xfId="2322" xr:uid="{FBFCF2FF-A03C-4CBB-B614-A55B913B5249}"/>
    <cellStyle name="Calculation 5" xfId="2323" xr:uid="{747B9918-1125-4C5E-B712-1D77A50D4D1C}"/>
    <cellStyle name="Calculation 5 2" xfId="10737" xr:uid="{12A52508-E662-4286-87B0-B654E37EB3D2}"/>
    <cellStyle name="Calculation 5 2 2" xfId="12841" xr:uid="{994257B4-C6EB-4C26-B030-3E591D9DFF04}"/>
    <cellStyle name="Calculation 5 2 2 2" xfId="15718" xr:uid="{76E234A6-8502-4704-9A58-D132239C91B5}"/>
    <cellStyle name="Calculation 5 2 2 2 2" xfId="17077" xr:uid="{34E919E4-0E15-4D89-ACE9-9B10C484465B}"/>
    <cellStyle name="Calculation 6" xfId="369" xr:uid="{1896EEB8-D953-487E-8184-FCF3019E0BE9}"/>
    <cellStyle name="Cálculo" xfId="17154" xr:uid="{DC1CBE9C-50F9-40BC-82A1-FBCC6061E849}"/>
    <cellStyle name="Cálculo 2" xfId="471" xr:uid="{102B78D2-202A-4AC4-8734-FBC997D96224}"/>
    <cellStyle name="Cálculo 2 2" xfId="2325" xr:uid="{32806642-D186-4CF1-9E4E-4E2B80E90E87}"/>
    <cellStyle name="Cálculo 2 2 2" xfId="2326" xr:uid="{CEEE10B2-F5D1-407E-B2DB-45039C7063C0}"/>
    <cellStyle name="Cálculo 2 2 2 2" xfId="10740" xr:uid="{CCDB67A9-2B99-4A9D-AEE6-30C3565F2126}"/>
    <cellStyle name="Cálculo 2 2 2 2 2" xfId="12844" xr:uid="{926248A4-D55B-4DAA-AC94-B7C7CB17BF91}"/>
    <cellStyle name="Cálculo 2 2 2 2 2 2" xfId="15721" xr:uid="{3225028E-B23F-4883-AB2D-7577639169D4}"/>
    <cellStyle name="Cálculo 2 2 2 2 2 2 2" xfId="17080" xr:uid="{FA660EC1-7AE5-45C5-99F2-7D548A3524B9}"/>
    <cellStyle name="Cálculo 2 2 3" xfId="10739" xr:uid="{BB5A11C5-4D08-47B8-8FF8-F6731E5D3DC1}"/>
    <cellStyle name="Cálculo 2 2 3 2" xfId="12843" xr:uid="{9A471D82-ED3F-460B-AEFA-6E66805B301F}"/>
    <cellStyle name="Cálculo 2 2 3 2 2" xfId="15720" xr:uid="{EFE4F453-9079-45EA-B0DB-18C97BC75E18}"/>
    <cellStyle name="Cálculo 2 2 3 2 2 2" xfId="17079" xr:uid="{B03F724C-EC4D-41F1-BF96-A8E51A7EA5DE}"/>
    <cellStyle name="Cálculo 2 3" xfId="2327" xr:uid="{370C8380-4A29-46F6-97CA-89925707825F}"/>
    <cellStyle name="Cálculo 2 3 2" xfId="2328" xr:uid="{165DC20B-895B-4FA3-ADCA-F875BE3A233A}"/>
    <cellStyle name="Cálculo 2 3 2 2" xfId="10742" xr:uid="{E574245E-C260-4B7E-9529-1D1E82C6DF52}"/>
    <cellStyle name="Cálculo 2 3 2 2 2" xfId="12846" xr:uid="{6DCB8726-97CD-4E33-A9E1-F92FF42AC954}"/>
    <cellStyle name="Cálculo 2 3 2 2 2 2" xfId="15723" xr:uid="{1BEEF75E-992A-481F-8442-A655C2C2BC5F}"/>
    <cellStyle name="Cálculo 2 3 2 2 2 2 2" xfId="17082" xr:uid="{2A1C5762-6548-40F1-885D-A42EF8B7E055}"/>
    <cellStyle name="Cálculo 2 3 3" xfId="10741" xr:uid="{FBA7A4DF-3D46-4A37-BFDA-18D089D7FF06}"/>
    <cellStyle name="Cálculo 2 3 3 2" xfId="12845" xr:uid="{4664C23A-45CB-4EBE-A241-F2F9B9881137}"/>
    <cellStyle name="Cálculo 2 3 3 2 2" xfId="15722" xr:uid="{BCFDA183-D856-4B13-BFFE-A1DE492CCA48}"/>
    <cellStyle name="Cálculo 2 3 3 2 2 2" xfId="17081" xr:uid="{5401DDC2-23BC-4CEF-B609-9918C73DF47F}"/>
    <cellStyle name="Cálculo 2 4" xfId="2329" xr:uid="{1052DBD9-44BA-4D6A-BC75-6A453185E600}"/>
    <cellStyle name="Cálculo 2 4 2" xfId="2330" xr:uid="{5A531CAC-11DD-4787-A355-F712A3AE54B1}"/>
    <cellStyle name="Cálculo 2 4 2 2" xfId="10744" xr:uid="{98319541-1483-4164-8523-9F69054D2E61}"/>
    <cellStyle name="Cálculo 2 4 2 2 2" xfId="12848" xr:uid="{CA5CDD61-C8FF-43AD-8AB7-43D2AEC2A471}"/>
    <cellStyle name="Cálculo 2 4 2 2 2 2" xfId="15725" xr:uid="{3E5B67F9-1DE0-4E1E-8493-BA229E4E5DFC}"/>
    <cellStyle name="Cálculo 2 4 2 2 2 2 2" xfId="17084" xr:uid="{5238FEC1-F3E4-4613-A1D0-F6539902D3FA}"/>
    <cellStyle name="Cálculo 2 4 3" xfId="10743" xr:uid="{DD1DF4ED-3F68-43CF-B445-1C1A6F308E12}"/>
    <cellStyle name="Cálculo 2 4 3 2" xfId="12847" xr:uid="{4F9734F3-0D27-4567-BC20-5EEEAC74F56B}"/>
    <cellStyle name="Cálculo 2 4 3 2 2" xfId="15724" xr:uid="{FBE9E810-8B81-455E-87EE-AF8EE59CB142}"/>
    <cellStyle name="Cálculo 2 4 3 2 2 2" xfId="17083" xr:uid="{92BAB8D2-6E99-4E1E-95AC-15FB7D30C16C}"/>
    <cellStyle name="Cálculo 2 5" xfId="2331" xr:uid="{81F55052-DA33-412D-A031-F9B1334BF35E}"/>
    <cellStyle name="Cálculo 2 5 2" xfId="2332" xr:uid="{A71C26E8-DFFB-4E51-B926-4AB13BCABDF2}"/>
    <cellStyle name="Cálculo 2 5 2 2" xfId="10746" xr:uid="{0781AA2A-065A-45B3-BF30-F0EDAEF070C7}"/>
    <cellStyle name="Cálculo 2 5 2 2 2" xfId="12850" xr:uid="{90BC3729-254A-4382-969C-49851F7787F0}"/>
    <cellStyle name="Cálculo 2 5 2 2 2 2" xfId="15727" xr:uid="{AE28B9C8-450B-49C1-8A92-8269FE6F69D2}"/>
    <cellStyle name="Cálculo 2 5 2 2 2 2 2" xfId="17086" xr:uid="{27C5766E-1B15-4D24-A2BE-D512AB6229C0}"/>
    <cellStyle name="Cálculo 2 5 3" xfId="10745" xr:uid="{D37B363F-53C6-43EB-B6BD-10E586D30065}"/>
    <cellStyle name="Cálculo 2 5 3 2" xfId="12849" xr:uid="{B0A63DF6-AA3F-440F-85AE-F92605BD2906}"/>
    <cellStyle name="Cálculo 2 5 3 2 2" xfId="15726" xr:uid="{A2BC8E1A-4E58-4372-8EB6-9CB24A424521}"/>
    <cellStyle name="Cálculo 2 5 3 2 2 2" xfId="17085" xr:uid="{55208C4F-DD2F-4A40-B1EF-AEF4F57E3811}"/>
    <cellStyle name="Cálculo 2 6" xfId="2333" xr:uid="{737E18DB-A8D7-4108-9759-06A82524536B}"/>
    <cellStyle name="Cálculo 2 6 2" xfId="10747" xr:uid="{7F3A3F74-277D-4380-ACF8-C05E8109C5E8}"/>
    <cellStyle name="Cálculo 2 6 2 2" xfId="12851" xr:uid="{630DE052-68A1-40B8-8A03-07603D147A5C}"/>
    <cellStyle name="Cálculo 2 6 2 2 2" xfId="15728" xr:uid="{4375865B-F03E-42D8-81E1-1CB3BD40CAB2}"/>
    <cellStyle name="Cálculo 2 6 2 2 2 2" xfId="17087" xr:uid="{19BE83EB-6A79-4152-BA38-1EAFABA24572}"/>
    <cellStyle name="Cálculo 2 7" xfId="10738" xr:uid="{57BB87EE-418E-4BA4-931D-27E401C6CACD}"/>
    <cellStyle name="Cálculo 2 7 2" xfId="12842" xr:uid="{835A6890-FBAC-424F-9DA2-80B0A9B0E73E}"/>
    <cellStyle name="Cálculo 2 7 2 2" xfId="15719" xr:uid="{3A69A3CF-1E04-4443-B6D0-8C13FF591202}"/>
    <cellStyle name="Cálculo 2 7 2 2 2" xfId="17078" xr:uid="{7EC651F3-6205-42D9-A7CD-CB9C22B1068A}"/>
    <cellStyle name="Cálculo 2 8" xfId="2324" xr:uid="{ECEA6095-F5F8-4C0D-8910-4E7DF1BC3961}"/>
    <cellStyle name="Cálculo 2 9" xfId="17467" xr:uid="{D2706AE3-6368-472E-A1C5-7D6A26B6D3A7}"/>
    <cellStyle name="Cálculo 2_desc" xfId="2334" xr:uid="{BC9BAD2E-4AFF-4E83-91C0-4AF3497FFD9F}"/>
    <cellStyle name="Cálculo 3" xfId="2335" xr:uid="{C5354B66-41BD-4696-AD19-AFFAF8EAD32B}"/>
    <cellStyle name="Cálculo 3 2" xfId="2336" xr:uid="{ADEA2293-5D2C-4485-B4B9-C7C79D5FF1E5}"/>
    <cellStyle name="Cálculo 3 2 2" xfId="2337" xr:uid="{5DF728CD-FEAC-4F62-AC54-B592D0A99088}"/>
    <cellStyle name="Cálculo 3 2 2 2" xfId="10750" xr:uid="{40712258-AA40-4E3E-BC7A-24805FA65427}"/>
    <cellStyle name="Cálculo 3 2 2 2 2" xfId="12854" xr:uid="{E3E68C33-233B-4EA1-90CC-BA6CBD2832A8}"/>
    <cellStyle name="Cálculo 3 2 2 2 2 2" xfId="15731" xr:uid="{5C68CE70-B103-4593-BA26-097E305D25EA}"/>
    <cellStyle name="Cálculo 3 2 2 2 2 2 2" xfId="17090" xr:uid="{AFA90D30-396E-4E17-BA75-5DF3DBC65177}"/>
    <cellStyle name="Cálculo 3 2 3" xfId="10749" xr:uid="{E1E09EFB-602A-4657-BA73-6AD0AAEFCE82}"/>
    <cellStyle name="Cálculo 3 2 3 2" xfId="12853" xr:uid="{C6240700-B9F3-4003-A483-6F05C90DEAB6}"/>
    <cellStyle name="Cálculo 3 2 3 2 2" xfId="15730" xr:uid="{7ADAA67C-5156-4F07-A6BE-57C1F0AF2E42}"/>
    <cellStyle name="Cálculo 3 2 3 2 2 2" xfId="17089" xr:uid="{AD5B577A-C428-4E57-BF08-552D32248F95}"/>
    <cellStyle name="Cálculo 3 3" xfId="2338" xr:uid="{DE0543AE-53B0-4F5D-AF42-9A1724D1FC1D}"/>
    <cellStyle name="Cálculo 3 3 2" xfId="2339" xr:uid="{2FEC3B8C-2380-4164-86E6-EBF543FF1986}"/>
    <cellStyle name="Cálculo 3 3 2 2" xfId="10752" xr:uid="{0F1E37EA-5674-4EDF-8C10-594EE06E9FA3}"/>
    <cellStyle name="Cálculo 3 3 2 2 2" xfId="12856" xr:uid="{F864C406-B4EB-45EE-B22D-F1953B7B6CC1}"/>
    <cellStyle name="Cálculo 3 3 2 2 2 2" xfId="15733" xr:uid="{4C7A42FB-2F00-42D0-8F47-CD3D9501C1F6}"/>
    <cellStyle name="Cálculo 3 3 2 2 2 2 2" xfId="17092" xr:uid="{25289A57-1DBE-4A2D-B1F8-87510CFF131C}"/>
    <cellStyle name="Cálculo 3 3 3" xfId="10751" xr:uid="{6E8DEED5-2F6A-4F3D-AD31-4487475B33A0}"/>
    <cellStyle name="Cálculo 3 3 3 2" xfId="12855" xr:uid="{2587302A-2CE5-43D5-997D-39724DF7CB7C}"/>
    <cellStyle name="Cálculo 3 3 3 2 2" xfId="15732" xr:uid="{74613FE3-DB38-4B7C-8D5A-C05B8D004594}"/>
    <cellStyle name="Cálculo 3 3 3 2 2 2" xfId="17091" xr:uid="{95A96417-F6CD-4651-9760-333CB06C5B9C}"/>
    <cellStyle name="Cálculo 3 4" xfId="2340" xr:uid="{5313ABEE-24D7-47DC-A09F-14DDF4DAECE7}"/>
    <cellStyle name="Cálculo 3 4 2" xfId="2341" xr:uid="{7493566F-C813-417A-8B98-11F641C44DE6}"/>
    <cellStyle name="Cálculo 3 4 2 2" xfId="10754" xr:uid="{3B744973-90F4-480C-B499-59020FACAE90}"/>
    <cellStyle name="Cálculo 3 4 2 2 2" xfId="12858" xr:uid="{AD8E56C6-0016-47EA-ACF4-8FD6F6000029}"/>
    <cellStyle name="Cálculo 3 4 2 2 2 2" xfId="15735" xr:uid="{90C99590-ADCE-4DDE-BA8E-9C2C739EFF40}"/>
    <cellStyle name="Cálculo 3 4 2 2 2 2 2" xfId="17094" xr:uid="{CCC22711-7892-4C2E-970B-C8D162FBDE8E}"/>
    <cellStyle name="Cálculo 3 4 3" xfId="10753" xr:uid="{764B9CAE-C45E-4090-B77A-277D2E05F661}"/>
    <cellStyle name="Cálculo 3 4 3 2" xfId="12857" xr:uid="{20C6F67D-0879-4E87-B4B5-26823A213172}"/>
    <cellStyle name="Cálculo 3 4 3 2 2" xfId="15734" xr:uid="{E7829510-0AA2-4C1A-BD33-C2C4B2D94C4E}"/>
    <cellStyle name="Cálculo 3 4 3 2 2 2" xfId="17093" xr:uid="{09F15208-04A8-432A-A23A-9A163E5F1F92}"/>
    <cellStyle name="Cálculo 3 5" xfId="2342" xr:uid="{ED4BEF22-FEB7-445E-9FF1-7FD7EB62DDB3}"/>
    <cellStyle name="Cálculo 3 5 2" xfId="2343" xr:uid="{4081D217-EDFC-4BCB-9331-46F3950CDF6F}"/>
    <cellStyle name="Cálculo 3 5 2 2" xfId="10756" xr:uid="{14C09F79-25F4-49D6-B375-F90A6948EE9C}"/>
    <cellStyle name="Cálculo 3 5 2 2 2" xfId="12860" xr:uid="{80DD78A9-83B6-4DE4-AA11-705503707ECC}"/>
    <cellStyle name="Cálculo 3 5 2 2 2 2" xfId="15737" xr:uid="{93CEE07B-D2FA-4DB5-80C5-4A6A401A8E37}"/>
    <cellStyle name="Cálculo 3 5 2 2 2 2 2" xfId="17096" xr:uid="{A5FFC660-7361-452B-AE97-6726857EE189}"/>
    <cellStyle name="Cálculo 3 5 3" xfId="10755" xr:uid="{146FAA8B-3F89-4EDD-959B-34919733FC46}"/>
    <cellStyle name="Cálculo 3 5 3 2" xfId="12859" xr:uid="{4C2B4617-23FA-41F9-8429-30D386C5C119}"/>
    <cellStyle name="Cálculo 3 5 3 2 2" xfId="15736" xr:uid="{27EA2710-6494-44A9-B2ED-5F27E3C69EB6}"/>
    <cellStyle name="Cálculo 3 5 3 2 2 2" xfId="17095" xr:uid="{EE79D4CC-C7BD-4837-8B1C-25F98CFB2A4E}"/>
    <cellStyle name="Cálculo 3 6" xfId="2344" xr:uid="{DE4BDA25-0B5E-4013-A391-198D0A180E3C}"/>
    <cellStyle name="Cálculo 3 6 2" xfId="10757" xr:uid="{5784750E-8B5A-408A-815E-AE1F19A8BFBB}"/>
    <cellStyle name="Cálculo 3 6 2 2" xfId="12861" xr:uid="{CF54C80A-997C-4D05-A728-02BABCA3FB69}"/>
    <cellStyle name="Cálculo 3 6 2 2 2" xfId="15738" xr:uid="{F9A5A0B2-CCF6-45EB-A08D-1BB40894A0DD}"/>
    <cellStyle name="Cálculo 3 6 2 2 2 2" xfId="17097" xr:uid="{552A43E8-BA07-46E2-916E-90EEC34FF531}"/>
    <cellStyle name="Cálculo 3 7" xfId="10748" xr:uid="{1847D117-3901-47F6-A684-91BF8AE1F1A1}"/>
    <cellStyle name="Cálculo 3 7 2" xfId="12852" xr:uid="{6EEC466F-838C-4527-BBB3-149E985B5FEE}"/>
    <cellStyle name="Cálculo 3 7 2 2" xfId="15729" xr:uid="{F334970D-DC93-4664-9A54-3A91EF67A441}"/>
    <cellStyle name="Cálculo 3 7 2 2 2" xfId="17088" xr:uid="{C591FE67-3036-442C-8A6B-5740AF1BC79D}"/>
    <cellStyle name="Cálculo 3 8" xfId="17466" xr:uid="{70799FCA-D21A-4DDA-81B1-8EAA94659175}"/>
    <cellStyle name="Cálculo 4" xfId="10608" xr:uid="{2BA0BB3F-184D-4836-B77C-1CBEB83415A7}"/>
    <cellStyle name="Cálculo 4 2" xfId="12817" xr:uid="{46D8EF8C-D750-4C60-BD5D-A89B9ABB244F}"/>
    <cellStyle name="Cálculo 4 2 2" xfId="15696" xr:uid="{7C8C1879-DE86-4C60-84F6-401B0D116786}"/>
    <cellStyle name="Cálculo 4 2 2 2" xfId="17070" xr:uid="{E767179B-1B72-4189-AB0B-D2CE4DF315DF}"/>
    <cellStyle name="category" xfId="545" xr:uid="{34A326CA-1412-473E-9B7D-261276346F27}"/>
    <cellStyle name="category 2" xfId="2345" xr:uid="{E8D4752C-F8C5-4CAE-9738-A66FE55BC17B}"/>
    <cellStyle name="Celda de comprobación" xfId="2346" xr:uid="{E791BB55-A119-4586-BEC9-783D7C459A75}"/>
    <cellStyle name="Celda vinculada" xfId="2347" xr:uid="{CDF009C6-A741-414E-9C3E-108168CB6A62}"/>
    <cellStyle name="Célula de Verificação" xfId="350" xr:uid="{21D0581C-AB74-47F9-9CEA-D1813A180A1F}"/>
    <cellStyle name="Célula de Verificação 2" xfId="370" xr:uid="{22413ACC-0F5C-4732-A6EE-5EB1C054B99D}"/>
    <cellStyle name="Célula de Verificação 2 2" xfId="2349" xr:uid="{6BD9A7D4-C509-4D64-8CDF-E69EA9D8779A}"/>
    <cellStyle name="Célula de Verificação 2 3" xfId="2350" xr:uid="{F04E7953-440C-4E43-924B-0EAB150AA9B2}"/>
    <cellStyle name="Célula de Verificação 2 4" xfId="2351" xr:uid="{0706FCA7-3DE6-4F53-ABEB-829E28F5BDAA}"/>
    <cellStyle name="Célula de Verificação 2 5" xfId="2352" xr:uid="{936A3D25-0BA8-4F39-94AD-B1B179AC1DC5}"/>
    <cellStyle name="Célula de Verificação 2 6" xfId="2348" xr:uid="{70535CB7-753C-40E0-89D3-EBD3B71054CD}"/>
    <cellStyle name="Célula de Verificação 2 7" xfId="17469" xr:uid="{F5B22386-9751-4DDD-86E4-54B6B97FFFE6}"/>
    <cellStyle name="Célula de Verificação 2_desc" xfId="2353" xr:uid="{A18D0C9B-E733-4860-A1EE-2E17A6DB1F7E}"/>
    <cellStyle name="Célula de Verificação 3" xfId="473" xr:uid="{4FDAD689-E7E7-4847-86F6-DFDBC2720941}"/>
    <cellStyle name="Célula de Verificação 3 2" xfId="2355" xr:uid="{CDA1159C-6EB2-444F-BB42-0D700ADCD10D}"/>
    <cellStyle name="Célula de Verificação 3 3" xfId="2356" xr:uid="{B7F23B35-31FC-49FC-B8F4-4CE2C732A88A}"/>
    <cellStyle name="Célula de Verificação 3 4" xfId="2357" xr:uid="{461458D7-D60E-4B0F-86C2-948CBD70C587}"/>
    <cellStyle name="Célula de Verificação 3 5" xfId="2358" xr:uid="{EF8999AF-0CBC-4592-9FBE-6A971AE86EC2}"/>
    <cellStyle name="Célula de Verificação 3 6" xfId="2354" xr:uid="{37631B16-03DD-415C-874D-71942BDD2B0D}"/>
    <cellStyle name="Célula de Verificação 3 7" xfId="17468" xr:uid="{E36B96A8-CDBA-40B1-BDC3-0ACAF9F97212}"/>
    <cellStyle name="Célula de Verificação 4" xfId="10609" xr:uid="{736E2DC9-140A-4EE0-A18F-6B30308C5BC9}"/>
    <cellStyle name="Célula Ligada" xfId="2359" xr:uid="{2797A159-EED7-4FE7-A935-B6F420257B67}"/>
    <cellStyle name="Célula Vinculada" xfId="349" xr:uid="{04B80D18-8D81-46DB-8F25-F03D07556735}"/>
    <cellStyle name="Célula Vinculada 2" xfId="371" xr:uid="{57B5EC2C-D1E2-4E97-801D-27A28A1BD7BB}"/>
    <cellStyle name="Célula Vinculada 2 2" xfId="2361" xr:uid="{90FC796D-07B8-4B07-B563-43200D275E98}"/>
    <cellStyle name="Célula Vinculada 2 3" xfId="2362" xr:uid="{547E3B0E-8912-4B66-957A-7D3756B45EB4}"/>
    <cellStyle name="Célula Vinculada 2 4" xfId="2363" xr:uid="{79635B54-8C0F-4770-9A5D-34298ED38A82}"/>
    <cellStyle name="Célula Vinculada 2 5" xfId="2364" xr:uid="{7AC16CDF-6FCE-45A4-89EB-0F1FE06D73C1}"/>
    <cellStyle name="Célula Vinculada 2 6" xfId="2360" xr:uid="{1F26E1FF-B52E-46CC-8791-FD08F0C853FE}"/>
    <cellStyle name="Célula Vinculada 2_desc" xfId="2365" xr:uid="{2570CD51-7EF0-4862-89DA-8C2964F8E715}"/>
    <cellStyle name="Célula Vinculada 3" xfId="472" xr:uid="{0DAD1CF7-AC49-402D-AB71-65B8450D90E0}"/>
    <cellStyle name="Célula Vinculada 3 2" xfId="2367" xr:uid="{910DE2D5-3FEF-4A89-8FFC-BC20B4591240}"/>
    <cellStyle name="Célula Vinculada 3 3" xfId="2368" xr:uid="{9EE3D34F-16B0-4A83-9988-963B78AA4856}"/>
    <cellStyle name="Célula Vinculada 3 4" xfId="2369" xr:uid="{A9E64418-6BE9-44BE-B978-6EED31C81641}"/>
    <cellStyle name="Célula Vinculada 3 5" xfId="2370" xr:uid="{30747AA4-E9F4-4CBB-8A45-830254CA6EB7}"/>
    <cellStyle name="Célula Vinculada 3 6" xfId="2366" xr:uid="{951DCE7C-878B-4BFD-8ADB-612B8B3EC652}"/>
    <cellStyle name="Célula Vinculada 3 7" xfId="17520" xr:uid="{B3EB67A7-404B-49C6-8788-CC00D54501E0}"/>
    <cellStyle name="Célula Vinculada 4" xfId="10610" xr:uid="{CF766829-12AE-4050-9BCE-520C7BB74FFE}"/>
    <cellStyle name="Check Cell 2" xfId="36" xr:uid="{8275F5F6-842E-48CC-80FC-43A1A64C104C}"/>
    <cellStyle name="Check Cell 2 2" xfId="244" xr:uid="{F56A0405-FDD2-4D30-AAF2-412FA0CF247C}"/>
    <cellStyle name="Check Cell 2 3" xfId="372" xr:uid="{DA9E1520-6603-4288-8301-BE05607945A4}"/>
    <cellStyle name="Check Cell 2 4" xfId="17383" xr:uid="{5237FC6B-783D-45A3-A345-B1DFF8AF275D}"/>
    <cellStyle name="Check Cell 3" xfId="27" xr:uid="{44364B01-3C6F-4DB6-A731-05A5ABCD9861}"/>
    <cellStyle name="Code" xfId="2371" xr:uid="{8E59917E-0A92-49B5-BF2A-ECC48349AAAF}"/>
    <cellStyle name="Code 2" xfId="2372" xr:uid="{E3FBF48B-985C-442F-998E-82DF009FE2BB}"/>
    <cellStyle name="Code 3" xfId="2373" xr:uid="{F9494123-6D53-45C3-8153-0E9776C5923A}"/>
    <cellStyle name="Code 4" xfId="2374" xr:uid="{DA139392-A4C4-4F29-9D7A-DBC8E0F9ED7F}"/>
    <cellStyle name="Code Section" xfId="2375" xr:uid="{B5BCE1FD-4FD1-40A9-902F-5DA8DC786A51}"/>
    <cellStyle name="Code Section 2" xfId="2376" xr:uid="{267FEE40-B0DE-41FA-B3D8-AEC4AB6083F0}"/>
    <cellStyle name="Code Section 3" xfId="2377" xr:uid="{D3DD0D61-8B78-4171-812F-EB83779D2CAB}"/>
    <cellStyle name="Code Section 4" xfId="2378" xr:uid="{8E56FD63-808C-496D-B65E-AE3F6C72E298}"/>
    <cellStyle name="Code Section 5" xfId="2379" xr:uid="{49F241EE-6FDB-4F14-84B0-95006435F5B3}"/>
    <cellStyle name="ColHeading" xfId="2380" xr:uid="{3110B739-BC8B-4484-8E79-3A1C550B8D8B}"/>
    <cellStyle name="Collegamento ipertestuale" xfId="2381" xr:uid="{93D25C17-8C7D-453B-A01C-E15A0F9F045F}"/>
    <cellStyle name="Comma (0.0)" xfId="2382" xr:uid="{B9AFDB41-79E4-4E55-949F-6ED5AFEFD4AC}"/>
    <cellStyle name="Comma 0" xfId="2383" xr:uid="{1A47B81C-4A1D-470C-BFA5-1E0C33CB177B}"/>
    <cellStyle name="Comma 0*" xfId="2384" xr:uid="{F7B3A0F8-59D2-4C3E-9A98-D02B7B15E8A2}"/>
    <cellStyle name="Comma 0_Budget 2001 - Business Plan" xfId="2385" xr:uid="{E323C9FA-6C72-4F62-AD1F-A2F400893570}"/>
    <cellStyle name="Comma 10" xfId="17223" xr:uid="{7E4E0BBC-FD51-4112-863E-433CDD8C3B47}"/>
    <cellStyle name="Comma 11" xfId="17169" xr:uid="{37FE5599-F726-45D3-B8C1-5F7D7A1A1DA7}"/>
    <cellStyle name="Comma 12" xfId="530" xr:uid="{74100219-E0CC-4B07-8A42-D272A937DB4E}"/>
    <cellStyle name="Comma 13" xfId="534" xr:uid="{F8DDFB88-5A05-4035-90EC-D16D122F237B}"/>
    <cellStyle name="Comma 14" xfId="17591" xr:uid="{ADE2CD43-CF45-4DA5-85CC-FFDFCFDCD617}"/>
    <cellStyle name="Comma 15" xfId="17594" xr:uid="{03840DC7-1B45-4E57-9ABA-822F82E5515D}"/>
    <cellStyle name="Comma 16" xfId="17590" xr:uid="{F8CAF377-9125-41A4-81F2-499E100A6EC1}"/>
    <cellStyle name="Comma 2" xfId="6" xr:uid="{DE420504-F3AE-4BBA-9A74-A08E98776210}"/>
    <cellStyle name="Comma 2 10" xfId="583" xr:uid="{00338AA8-BC0C-420B-A7F0-B3BC421C3A3B}"/>
    <cellStyle name="Comma 2 11" xfId="17575" xr:uid="{B5AC2DB3-7570-4688-803C-039E14FD8B1F}"/>
    <cellStyle name="Comma 2 12" xfId="9" xr:uid="{90AAC903-2CFF-42AB-8040-4783AF6D5145}"/>
    <cellStyle name="Comma 2 2" xfId="14" xr:uid="{3F45F307-1A4A-4553-8395-B3B3DB55185B}"/>
    <cellStyle name="Comma 2 2 2" xfId="177" xr:uid="{5E06ADB0-5198-415B-B55F-7C68A1F5C9A2}"/>
    <cellStyle name="Comma 2 2 2 2" xfId="229" xr:uid="{59A23DB5-8CCA-4F1E-BEFC-E6206E8A3674}"/>
    <cellStyle name="Comma 2 2 2 2 2" xfId="325" xr:uid="{4A9BFCAE-2642-4264-A32B-4653208DBC88}"/>
    <cellStyle name="Comma 2 2 2 2 3" xfId="375" xr:uid="{45CA18DE-134F-4A60-A7B8-CC6E57FE953E}"/>
    <cellStyle name="Comma 2 2 2 3" xfId="292" xr:uid="{3AFF9159-A9AA-4410-B905-C96BE00D04AE}"/>
    <cellStyle name="Comma 2 2 2 4" xfId="374" xr:uid="{97D95A72-BE42-4BBE-99B0-7C79676BD4A8}"/>
    <cellStyle name="Comma 2 2 2 5" xfId="17181" xr:uid="{E21FECF3-2619-4F08-8CB3-1D379DB6B5F4}"/>
    <cellStyle name="Comma 2 2 2 6" xfId="17579" xr:uid="{8759EF1C-DD33-42A1-AD09-B1001F427647}"/>
    <cellStyle name="Comma 2 2 3" xfId="214" xr:uid="{D4D77FC8-2798-4934-A728-5F772BEE5594}"/>
    <cellStyle name="Comma 2 2 3 2" xfId="311" xr:uid="{1D9DA5C1-B54D-4102-BBCC-E171022E44BA}"/>
    <cellStyle name="Comma 2 2 3 3" xfId="376" xr:uid="{81CFAC35-B6E9-479E-A0C5-CC425EBD1047}"/>
    <cellStyle name="Comma 2 2 4" xfId="373" xr:uid="{A64DF9C5-A14E-4228-A9D1-3C94EFB377DD}"/>
    <cellStyle name="Comma 2 2 5" xfId="458" xr:uid="{0A896AE8-E045-4564-855B-22C2972170EF}"/>
    <cellStyle name="Comma 2 2 6" xfId="524" xr:uid="{3DC1F810-D37D-4616-AB3C-EA255450471E}"/>
    <cellStyle name="Comma 2 2 7" xfId="12809" xr:uid="{9C424C26-5920-49DC-AE33-1A57DDF2371B}"/>
    <cellStyle name="Comma 2 2 8" xfId="17141" xr:uid="{EA835FB5-BF68-4A44-89D6-6FA7FF424E33}"/>
    <cellStyle name="Comma 2 3" xfId="37" xr:uid="{7DC91429-6FC2-4AF8-BD70-E305AEE9DA81}"/>
    <cellStyle name="Comma 2 3 2" xfId="228" xr:uid="{FF32B06B-4872-44AA-A2B8-339F3AD1E722}"/>
    <cellStyle name="Comma 2 3 2 2" xfId="324" xr:uid="{9BE7D353-AB33-4784-9AFB-02E66C37E195}"/>
    <cellStyle name="Comma 2 3 2 3" xfId="378" xr:uid="{AFAA67D7-E05C-490B-99B3-0AFAC0C9C73B}"/>
    <cellStyle name="Comma 2 3 3" xfId="291" xr:uid="{AE6D3030-BF8B-4E7E-810B-03232A00F7F0}"/>
    <cellStyle name="Comma 2 3 4" xfId="176" xr:uid="{18A910A5-2714-4B63-881A-08002A78C878}"/>
    <cellStyle name="Comma 2 3 5" xfId="377" xr:uid="{436B061E-9ADA-4242-94B2-862B3EE93C1A}"/>
    <cellStyle name="Comma 2 3 6" xfId="2386" xr:uid="{30E04C84-0112-4A99-98DE-7DB190C5BFF5}"/>
    <cellStyle name="Comma 2 3 7" xfId="17170" xr:uid="{143486A9-D768-4EF2-BA08-3B40581CED19}"/>
    <cellStyle name="Comma 2 4" xfId="193" xr:uid="{93733971-CA2F-40A0-8FE4-4B0B70498DE0}"/>
    <cellStyle name="Comma 2 4 2" xfId="239" xr:uid="{DF6C6181-97BD-49BF-A3A1-ED68859579A1}"/>
    <cellStyle name="Comma 2 4 2 2" xfId="335" xr:uid="{1B45A221-2ECF-469C-A918-55DB2E817E8D}"/>
    <cellStyle name="Comma 2 4 2 3" xfId="380" xr:uid="{4B7A927D-C322-4C54-B6B5-64FBEDE5BAC7}"/>
    <cellStyle name="Comma 2 4 3" xfId="302" xr:uid="{8B2DFFB5-F631-4954-850A-6689512D4812}"/>
    <cellStyle name="Comma 2 4 4" xfId="379" xr:uid="{37DD047E-D7B1-4C40-8091-2DC8B2881AED}"/>
    <cellStyle name="Comma 2 4 5" xfId="547" xr:uid="{CF6937C9-CD51-43C2-8D21-5C70D27A00B9}"/>
    <cellStyle name="Comma 2 5" xfId="213" xr:uid="{D53CB212-7DEE-4CB7-A380-CC77A0C79BC6}"/>
    <cellStyle name="Comma 2 5 2" xfId="310" xr:uid="{99DB74AB-528A-4C98-AC00-C0B67FD41BB6}"/>
    <cellStyle name="Comma 2 5 3" xfId="381" xr:uid="{340556BC-3792-4D12-9461-D022F35BEC69}"/>
    <cellStyle name="Comma 2 6" xfId="282" xr:uid="{2D7EA09B-461D-4259-B1E8-C3AED0FE0F5B}"/>
    <cellStyle name="Comma 2 6 2" xfId="382" xr:uid="{F999CE69-C5B7-418D-8F68-1768CE45F551}"/>
    <cellStyle name="Comma 2 7" xfId="138" xr:uid="{3BEA7ACA-5681-48AD-B8F1-AB8F0247446F}"/>
    <cellStyle name="Comma 2 8" xfId="357" xr:uid="{D5C66DCD-95E6-42EC-A2A2-8AE9E54B440A}"/>
    <cellStyle name="Comma 2 9" xfId="519" xr:uid="{DF51382E-8032-4DA2-90B0-F140F8B03554}"/>
    <cellStyle name="Comma 2_Gráfico Vendas - Alimentação" xfId="13313" xr:uid="{583D8338-C660-4F52-83BC-11D446EED31E}"/>
    <cellStyle name="Comma 3" xfId="11" xr:uid="{CBAFF85B-3CD6-40F0-AE68-CDFF2F9653F5}"/>
    <cellStyle name="Comma 3 2" xfId="53" xr:uid="{0C375C99-5AFE-45CE-B98A-EF199CB6FFA0}"/>
    <cellStyle name="Comma 3 2 2" xfId="238" xr:uid="{1B5FC765-5F23-486E-8733-B988BAB16FF8}"/>
    <cellStyle name="Comma 3 2 2 2" xfId="334" xr:uid="{CFE96AD4-DD52-4B47-BFFD-A57DC677F744}"/>
    <cellStyle name="Comma 3 2 2 2 2" xfId="16578" xr:uid="{59A0F226-4A3F-4E54-962B-A0E1B42B1F97}"/>
    <cellStyle name="Comma 3 2 2 2 3" xfId="13726" xr:uid="{0B9AFF4B-E95A-4782-B7CD-25971B923E03}"/>
    <cellStyle name="Comma 3 2 2 3" xfId="385" xr:uid="{E9EC6F0B-1E10-44D0-BDB0-084E99C080A0}"/>
    <cellStyle name="Comma 3 2 2 3 2" xfId="15117" xr:uid="{849F36F7-D0B7-440F-94F6-8D3A18FEF48E}"/>
    <cellStyle name="Comma 3 2 2 4" xfId="11825" xr:uid="{561BC55C-6CE4-44A0-97B1-FF74275F46E6}"/>
    <cellStyle name="Comma 3 2 3" xfId="301" xr:uid="{7BF2D194-0A7F-492A-A573-7EF8F671ADD6}"/>
    <cellStyle name="Comma 3 2 3 2" xfId="15739" xr:uid="{18BC5256-227F-4CB6-85DD-41A476D8CA41}"/>
    <cellStyle name="Comma 3 2 3 3" xfId="12862" xr:uid="{F5C5D602-21DD-4B80-8F1E-D0858D880D83}"/>
    <cellStyle name="Comma 3 2 4" xfId="186" xr:uid="{E19E9F48-4A37-4413-BF14-FE88EC24BF56}"/>
    <cellStyle name="Comma 3 2 4 2" xfId="14319" xr:uid="{BC39B5CF-159F-491B-B91D-3F15CA11D379}"/>
    <cellStyle name="Comma 3 2 5" xfId="384" xr:uid="{05D58D75-A39B-4BB0-ABCA-67ED59F199A1}"/>
    <cellStyle name="Comma 3 2 6" xfId="10758" xr:uid="{91801426-E918-4766-AB90-857E05A81A1F}"/>
    <cellStyle name="Comma 3 3" xfId="196" xr:uid="{3A312D7B-82B5-4B7A-8083-88592496E589}"/>
    <cellStyle name="Comma 3 3 2" xfId="240" xr:uid="{13B63715-A2CA-4DEC-89C8-D3ED4B01859E}"/>
    <cellStyle name="Comma 3 3 2 2" xfId="336" xr:uid="{A8E5CC24-5AAE-42F6-9466-752A0CA25D8E}"/>
    <cellStyle name="Comma 3 3 2 2 2" xfId="16179" xr:uid="{A06D350C-5E85-493C-A09E-98A27281E038}"/>
    <cellStyle name="Comma 3 3 2 3" xfId="387" xr:uid="{2896950A-2779-4337-9658-AE4E001C1C38}"/>
    <cellStyle name="Comma 3 3 2 4" xfId="13327" xr:uid="{6258BFAB-D96C-4D8B-BE85-53100ACB6E4D}"/>
    <cellStyle name="Comma 3 3 3" xfId="303" xr:uid="{65018FFF-CE73-46EE-9DDA-B4DA300F7B69}"/>
    <cellStyle name="Comma 3 3 3 2" xfId="14718" xr:uid="{8377525A-7F0E-483D-BC26-A32905E22B60}"/>
    <cellStyle name="Comma 3 3 4" xfId="386" xr:uid="{8123E8CE-8623-479C-A57A-7887BC6D495D}"/>
    <cellStyle name="Comma 3 3 5" xfId="11416" xr:uid="{4A896559-2828-4C38-B7B0-5DC317216407}"/>
    <cellStyle name="Comma 3 4" xfId="224" xr:uid="{65182410-881A-4D35-BF2C-AB488528DDF0}"/>
    <cellStyle name="Comma 3 4 2" xfId="320" xr:uid="{9C60C1F8-B996-4955-8D15-1AA9458E5916}"/>
    <cellStyle name="Comma 3 4 2 2" xfId="15509" xr:uid="{ED50DE00-3660-4A38-9882-0EF0DBEE425D}"/>
    <cellStyle name="Comma 3 4 3" xfId="388" xr:uid="{CE5A28FD-6455-484B-843B-8C745F81F471}"/>
    <cellStyle name="Comma 3 4 4" xfId="12616" xr:uid="{788FBABC-224C-4C3D-A645-476C58231C26}"/>
    <cellStyle name="Comma 3 5" xfId="170" xr:uid="{24672747-D016-4CB4-8CB0-41D3E483E05A}"/>
    <cellStyle name="Comma 3 5 2" xfId="14116" xr:uid="{1D98B2BD-F15A-403D-9907-41FD8F259FFE}"/>
    <cellStyle name="Comma 3 6" xfId="383" xr:uid="{6E29CBB6-CAA0-40E3-8A6A-0A413DF0FB58}"/>
    <cellStyle name="Comma 3 6 2" xfId="2387" xr:uid="{0921070B-61FF-4032-9904-668256D1BAD0}"/>
    <cellStyle name="Comma 3 7" xfId="562" xr:uid="{9148A461-877C-4D54-A153-FA8490E19A48}"/>
    <cellStyle name="Comma 3 8" xfId="17179" xr:uid="{5F1EEF19-A644-4F93-99AB-67AD936520E8}"/>
    <cellStyle name="Comma 3 9" xfId="17395" xr:uid="{2ADD77B8-3204-417B-AB0B-970A3E35A138}"/>
    <cellStyle name="Comma 4" xfId="55" xr:uid="{16B74496-8961-412F-B48C-585C8088190A}"/>
    <cellStyle name="Comma 4 2" xfId="212" xr:uid="{9D12723A-E44B-40A1-BCAE-0CBE5E13C4B6}"/>
    <cellStyle name="Comma 4 3" xfId="570" xr:uid="{C29E5E56-6BC3-4CD7-B9BE-48D42653F017}"/>
    <cellStyle name="Comma 4 4" xfId="17177" xr:uid="{DA5827E4-D99E-482C-9C9A-0D664935C232}"/>
    <cellStyle name="Comma 5" xfId="133" xr:uid="{FCAA98F7-026F-4235-AB7F-6D4FE8782B2D}"/>
    <cellStyle name="Comma 5 2" xfId="2753" xr:uid="{4D031407-72AB-4EAF-B4EF-DBF0F1F8B338}"/>
    <cellStyle name="Comma 5 3" xfId="17184" xr:uid="{70CAF51C-219C-45FF-B109-BD9A7739D7DF}"/>
    <cellStyle name="Comma 6" xfId="459" xr:uid="{8EF358B2-FAD0-4E9B-BFAE-38C8779DB1D6}"/>
    <cellStyle name="Comma 6 2" xfId="17192" xr:uid="{C9728935-990E-410D-AB5B-727AA98FB64B}"/>
    <cellStyle name="Comma 7" xfId="539" xr:uid="{5D6593A3-EFB3-46C6-8AB2-B9A8D2F98549}"/>
    <cellStyle name="Comma 7 2" xfId="17204" xr:uid="{2A8510DF-38D3-4C6B-A8EA-71BECC1A0636}"/>
    <cellStyle name="Comma 8" xfId="17224" xr:uid="{747BDF6D-AF89-4B08-80FF-1F2C39B92EB4}"/>
    <cellStyle name="Comma 9" xfId="17225" xr:uid="{E13DA575-FA17-4559-843A-67819EB1C8DC}"/>
    <cellStyle name="Comma0" xfId="2388" xr:uid="{8CAC01BF-F6F7-47CB-8898-27C6A3C66FA7}"/>
    <cellStyle name="Comma0 - Estilo1" xfId="2389" xr:uid="{3D51D882-9B5A-47AD-B912-A7648C0F331E}"/>
    <cellStyle name="Comma0 - Estilo1 2" xfId="17386" xr:uid="{58B7D9C5-CD53-40D2-9A75-486A0F07AA7B}"/>
    <cellStyle name="Comma0 - Modelo1" xfId="2390" xr:uid="{DD02638D-E191-429D-8133-496068CAF4A0}"/>
    <cellStyle name="Comma0 - Style1" xfId="2391" xr:uid="{F2C5E169-3A1C-4057-AB39-0709CE6ECA2E}"/>
    <cellStyle name="Comma0 2" xfId="17385" xr:uid="{383AF531-2CEB-467A-B3FA-4F4A8F077EFF}"/>
    <cellStyle name="Comma0 3" xfId="17545" xr:uid="{DEC52AD9-80E0-4EC1-9A44-02AB45CDDAE2}"/>
    <cellStyle name="Comma0 4" xfId="17582" xr:uid="{27141FCB-8691-47B3-BB29-DD10E3178181}"/>
    <cellStyle name="Comma0 5" xfId="17589" xr:uid="{80213477-D786-40A3-BB6D-E754D5E7745A}"/>
    <cellStyle name="Comma0_Aluguel Econômico - 2009 04.08" xfId="17387" xr:uid="{B4F1A9F8-2DE9-4C7F-A154-B943A3D51538}"/>
    <cellStyle name="Comma1 - Estilo1" xfId="2392" xr:uid="{237D0DF3-4037-4638-A43C-F43C2B71E97E}"/>
    <cellStyle name="Comma1 - Estilo1 2" xfId="17388" xr:uid="{56D5B4BE-62BB-478D-88DB-6E2116220D3B}"/>
    <cellStyle name="Comma1 - Modelo2" xfId="2393" xr:uid="{843B3A30-9013-47C3-8A83-E8063DF73C94}"/>
    <cellStyle name="Comma1 - Style2" xfId="2394" xr:uid="{F4AE3194-7656-467E-A3F3-093B5CACF8E6}"/>
    <cellStyle name="Company" xfId="2395" xr:uid="{0AF1ABC8-0738-467C-A290-264465605AF1}"/>
    <cellStyle name="Compressed" xfId="2396" xr:uid="{ACD0598E-DB36-461C-B8C1-7DA2E81B0DF7}"/>
    <cellStyle name="Cor1" xfId="2397" xr:uid="{654F0956-6083-49D8-AA24-F5D8C44B2A40}"/>
    <cellStyle name="Cor2" xfId="2398" xr:uid="{1CA14E0E-7637-40C1-9D48-DD0300222F46}"/>
    <cellStyle name="Cor3" xfId="2399" xr:uid="{123B24A2-0E79-45BD-B5B7-8230D3BFB012}"/>
    <cellStyle name="Cor4" xfId="2400" xr:uid="{44B8B96D-F5FD-4602-A7D9-C58999560AB9}"/>
    <cellStyle name="Cor5" xfId="2401" xr:uid="{483BF2EC-94BF-4B27-B0F2-B5D11809B08B}"/>
    <cellStyle name="Cor6" xfId="2402" xr:uid="{E6A2DFA8-B896-4E3D-B70F-A9B1314CD9A2}"/>
    <cellStyle name="Correcto" xfId="2403" xr:uid="{EC30EF3D-0A9C-4DB1-B456-8E5A1B2F30AA}"/>
    <cellStyle name="Currency $" xfId="546" xr:uid="{A7F82928-39FC-418C-805A-197C374A00FC}"/>
    <cellStyle name="Currency $ 2" xfId="2404" xr:uid="{0D354A0B-EDBE-4603-B225-1A74C5B8764E}"/>
    <cellStyle name="Currency $ 3" xfId="2405" xr:uid="{E92D9899-681A-4697-B951-E70FB2442498}"/>
    <cellStyle name="Currency [1]" xfId="2406" xr:uid="{1E998243-AB4E-49A4-B2BE-F300A8F62EC7}"/>
    <cellStyle name="Currency [2]" xfId="2407" xr:uid="{63939B98-149C-487B-8D99-03326A048CCB}"/>
    <cellStyle name="Currency 0" xfId="2408" xr:uid="{286C55EA-FFEC-4016-81F3-91B8C421D263}"/>
    <cellStyle name="Currency 10" xfId="17226" xr:uid="{134DDF88-FA43-4AB1-9C9E-987BB538AFE0}"/>
    <cellStyle name="Currency 11" xfId="9662" xr:uid="{BC8BEA90-4839-42C9-B80A-F8987306FD25}"/>
    <cellStyle name="Currency 2" xfId="38" xr:uid="{53C61C34-7A34-4190-A840-C3612F0A6147}"/>
    <cellStyle name="Currency 2 2" xfId="194" xr:uid="{CA76986F-A0DF-4A56-AF83-F300E512B571}"/>
    <cellStyle name="Currency 2 2 2" xfId="525" xr:uid="{9EF9FC29-1BC7-4D00-82E3-B615D29D72E1}"/>
    <cellStyle name="Currency 2 2 3" xfId="12808" xr:uid="{B5EB7EC2-F49D-4F31-A703-26F2A861D787}"/>
    <cellStyle name="Currency 2 2 4" xfId="17227" xr:uid="{B01A1018-F92D-44B6-8602-30539A157C0F}"/>
    <cellStyle name="Currency 2 3" xfId="139" xr:uid="{37F6ACE0-5919-4229-B925-11E45CB7FC28}"/>
    <cellStyle name="Currency 2 3 2" xfId="17180" xr:uid="{BF1775A8-E469-43CF-A080-71619A7C25EB}"/>
    <cellStyle name="Currency 2 4" xfId="520" xr:uid="{3835E6A4-75E1-4CAA-8ADC-D1EC82044EBD}"/>
    <cellStyle name="Currency 2 4 2" xfId="548" xr:uid="{6534D0EE-917D-4AA0-90F8-F13E96C92061}"/>
    <cellStyle name="Currency 2 5" xfId="2409" xr:uid="{B2097A3F-721B-4DC7-9594-91444EB96E9A}"/>
    <cellStyle name="Currency 2 6" xfId="532" xr:uid="{CACEA4F8-0D7D-4ACA-9FCC-867206CB943C}"/>
    <cellStyle name="Currency 2_Gráfico Vendas - Alimentação" xfId="14111" xr:uid="{A12C27E4-A260-4160-A1B9-D8B181D51C61}"/>
    <cellStyle name="Currency 3" xfId="147" xr:uid="{E69E068F-D027-4820-A317-663702048A0A}"/>
    <cellStyle name="Currency 4" xfId="165" xr:uid="{6FCA6333-6855-4C3E-8AD1-B2BCAAEFDD20}"/>
    <cellStyle name="Currency 4 2" xfId="17193" xr:uid="{3A81B76B-B467-49EF-B750-DD76393E0825}"/>
    <cellStyle name="Currency 5" xfId="215" xr:uid="{4B1678F8-0BD2-4CD0-AF72-81DADE372690}"/>
    <cellStyle name="Currency 5 2" xfId="17205" xr:uid="{9F2CA79B-BE87-4EEC-8B8D-C2F7E74B06C4}"/>
    <cellStyle name="Currency 6" xfId="140" xr:uid="{5E1D461D-12BE-49D5-B6FB-2327231FA60F}"/>
    <cellStyle name="Currency 6 2" xfId="17228" xr:uid="{4EF4B7A4-EA7F-4162-8182-A97F55B96EEA}"/>
    <cellStyle name="Currency 7" xfId="17229" xr:uid="{4A3F3708-F0E3-4AB1-B961-67F84DAF50F0}"/>
    <cellStyle name="Currency 8" xfId="17230" xr:uid="{C65D37F3-421E-4AA1-9DAD-BEBD2179E883}"/>
    <cellStyle name="Currency 9" xfId="17231" xr:uid="{6B5FA05B-C805-42BF-BB82-2294F2DB5CED}"/>
    <cellStyle name="Currency0" xfId="2410" xr:uid="{8DA99F8F-FDE1-4DF5-AE27-79ABF7F4B7B7}"/>
    <cellStyle name="Currency0 2" xfId="2411" xr:uid="{4FD85B3A-C674-47F6-8CF8-30C19E2741C9}"/>
    <cellStyle name="Currency0 3" xfId="2412" xr:uid="{D7534E2E-43EC-48CF-B8B9-2602966DD274}"/>
    <cellStyle name="Currency0 4" xfId="2413" xr:uid="{2D5D7E06-5CFF-4CC7-84A3-735FB5261001}"/>
    <cellStyle name="Dash" xfId="2414" xr:uid="{A61F40A4-DC7A-458B-91AC-78584F8B04A2}"/>
    <cellStyle name="Data" xfId="89" xr:uid="{03ED1803-61C3-466E-82FF-7ED456EF46A1}"/>
    <cellStyle name="Data 2" xfId="2415" xr:uid="{361951F6-9E1B-40E3-98D3-CB25C67086D1}"/>
    <cellStyle name="Date" xfId="2416" xr:uid="{5512DAF4-2F7E-4ACD-BAC3-DFF08FFFC81A}"/>
    <cellStyle name="Date [d-mmm-yy]" xfId="2417" xr:uid="{C21128E4-3C37-499A-89D5-1DBFDA1BEC2E}"/>
    <cellStyle name="Date [mm-d-yy]" xfId="2418" xr:uid="{3D13B9E6-13C6-481D-803A-BEF73FE33B9D}"/>
    <cellStyle name="Date [mm-d-yyyy]" xfId="2419" xr:uid="{1390DBEE-B482-445B-A271-EC6C29575ED1}"/>
    <cellStyle name="Date [mmm-d-yyyy]" xfId="2420" xr:uid="{A4458BF2-9A82-428F-8E0D-ACA919037BFE}"/>
    <cellStyle name="Date [mmm-d-yyyy] 2" xfId="2421" xr:uid="{80983702-B190-42E7-B24D-10640D9B235F}"/>
    <cellStyle name="Date [mmm-d-yyyy] 3" xfId="2422" xr:uid="{AA0B84E5-543D-4161-B64C-159F1516A5C0}"/>
    <cellStyle name="Date [mmm-d-yyyy] 4" xfId="2423" xr:uid="{D8872DFF-AD3F-4405-8F0C-25A2C85BDAD0}"/>
    <cellStyle name="Date [mmm-yy]" xfId="2424" xr:uid="{259E66F4-4179-41DD-8764-23118195166B}"/>
    <cellStyle name="Date [mmm-yyyy]" xfId="2425" xr:uid="{B1A72C8F-15A2-47ED-90EE-2EBE8004BD3B}"/>
    <cellStyle name="Date [mmm-yyyy] 2" xfId="2426" xr:uid="{97C8BE87-DA93-4F94-A773-18506865676B}"/>
    <cellStyle name="Date [mmm-yyyy] 2 2" xfId="16982" xr:uid="{6E3D72CC-5B6F-49B9-9748-E4FA25AFEC08}"/>
    <cellStyle name="Date [mmm-yyyy] 3" xfId="16981" xr:uid="{12532FCD-3001-42F4-9C79-B010312EAC10}"/>
    <cellStyle name="Date 2" xfId="2427" xr:uid="{23876842-8AFB-4665-80FB-DE7EB715911A}"/>
    <cellStyle name="Date 2 2" xfId="10760" xr:uid="{30201FE3-1CC5-4B64-B4F0-D7871FC6BDE1}"/>
    <cellStyle name="Date 3" xfId="10759" xr:uid="{DC26610F-1F64-4D8A-B672-1200702B610B}"/>
    <cellStyle name="Date 4" xfId="11417" xr:uid="{100FBBC3-6AC3-41B0-B671-E0EDF31F4F43}"/>
    <cellStyle name="Date 5" xfId="12617" xr:uid="{4526BE04-5682-422E-A032-89D445A3EBE5}"/>
    <cellStyle name="Date 6" xfId="14117" xr:uid="{CB8D2CA0-D6E9-4F2C-8D36-B9B4EB97425A}"/>
    <cellStyle name="Date 7" xfId="16980" xr:uid="{0C8D432B-B0D4-40C0-8F32-991C3907F233}"/>
    <cellStyle name="Date Aligned" xfId="2428" xr:uid="{E1B7B24B-360D-4DCC-B30C-36DC7F74EEE5}"/>
    <cellStyle name="Date_campo_grande5" xfId="2429" xr:uid="{9912E047-5216-43E5-80D7-D85A51248C89}"/>
    <cellStyle name="Date2" xfId="2430" xr:uid="{6C98EF57-EDBF-46BA-AFB7-F5DDFDD67A96}"/>
    <cellStyle name="default" xfId="2431" xr:uid="{909A0C5C-0E1F-47AF-8891-3BBCCAB4E436}"/>
    <cellStyle name="DESCRIÇÃO" xfId="2432" xr:uid="{5520AB53-98B6-49AF-9C99-BC92C6960438}"/>
    <cellStyle name="DESCRIÇÃO 2" xfId="10761" xr:uid="{359C2931-E0B5-48F8-9C08-2A0CC6640D83}"/>
    <cellStyle name="Design" xfId="2433" xr:uid="{8B6DAF82-255F-475F-9FE8-B31AF7FA8860}"/>
    <cellStyle name="Dezimal [0]_Hammerson Tenancy Schedules" xfId="2434" xr:uid="{D45DC704-5F1F-44BD-B1BC-05C154063930}"/>
    <cellStyle name="Dezimal_061009_3do cash flow" xfId="2435" xr:uid="{901EAA2B-EA55-4626-ABEE-EF54CA361A66}"/>
    <cellStyle name="Dia" xfId="2436" xr:uid="{E0E3210E-2618-459B-80EE-9DF3D62255F1}"/>
    <cellStyle name="División" xfId="2437" xr:uid="{C474C125-09CA-4CC2-95A2-2DD7201900A7}"/>
    <cellStyle name="División 2" xfId="2438" xr:uid="{64A45313-5344-499E-9DDE-ACD10F70E758}"/>
    <cellStyle name="División 3" xfId="2439" xr:uid="{152F2756-8A16-4269-98B9-F53546085095}"/>
    <cellStyle name="División 4" xfId="2440" xr:uid="{AF508053-E830-4836-82AA-6EF0DD60FA7F}"/>
    <cellStyle name="Dollar" xfId="2441" xr:uid="{1FA8640B-1BE2-4B60-8203-9382E0ED0DB7}"/>
    <cellStyle name="Dollar 2" xfId="10762" xr:uid="{B664CD09-1477-4E3B-ACF7-B309525EBAE0}"/>
    <cellStyle name="Dollar 2 2" xfId="11826" xr:uid="{F3C8D929-E86A-4B48-A43F-2EC75D673AE2}"/>
    <cellStyle name="Dollar 2 2 2" xfId="13727" xr:uid="{1DCDBE48-39C8-4CB8-82FC-5E4467D39A3F}"/>
    <cellStyle name="Dollar 2 2 2 2" xfId="16579" xr:uid="{A05634F0-FF99-49FC-83D9-EF5EC175512B}"/>
    <cellStyle name="Dollar 2 2 3" xfId="15118" xr:uid="{E8C5CE11-616F-48D3-BF53-A60D958CFC04}"/>
    <cellStyle name="Dollar 2 3" xfId="12863" xr:uid="{55FFDB43-1AC5-4005-9121-F47254EEE17A}"/>
    <cellStyle name="Dollar 2 3 2" xfId="15740" xr:uid="{D5327ED3-365B-4984-902C-FDF25FB07A4D}"/>
    <cellStyle name="Dollar 2 4" xfId="14320" xr:uid="{50A48FDA-2397-49C1-ADC7-66AD6A4FA5BC}"/>
    <cellStyle name="Dollar 3" xfId="11418" xr:uid="{7589E9D7-C4C5-47A9-8FAB-D18DB36C000E}"/>
    <cellStyle name="Dollar 3 2" xfId="13328" xr:uid="{9493CCA3-EBEF-49FE-9792-2FDDE3B478D4}"/>
    <cellStyle name="Dollar 3 2 2" xfId="16180" xr:uid="{3DB27716-F631-4D6A-972C-8CFD43A509D4}"/>
    <cellStyle name="Dollar 3 3" xfId="14719" xr:uid="{5D5FA87B-D44F-407B-88EA-29890AA33FD5}"/>
    <cellStyle name="dollars" xfId="2442" xr:uid="{87FDE990-78B7-42B7-A143-B3D8ADC6A8CB}"/>
    <cellStyle name="Dotted Line" xfId="2443" xr:uid="{EF02EE9A-0981-4365-A7F0-9C58F6247518}"/>
    <cellStyle name="Double Accounting" xfId="2444" xr:uid="{28C806DC-4727-42F0-AF3B-905A25E18282}"/>
    <cellStyle name="Encabez1" xfId="2445" xr:uid="{B2BAB0BF-C744-47FD-85D1-A59BB43B23BC}"/>
    <cellStyle name="Encabez2" xfId="2446" xr:uid="{85DCB92D-A0F3-4402-B363-C7E202652D19}"/>
    <cellStyle name="Encabezado 4" xfId="2447" xr:uid="{24C21F89-6710-4B9D-AFEE-D800FCFEA384}"/>
    <cellStyle name="Ênfase1" xfId="17155" xr:uid="{14AF8299-6D69-464B-A29E-0634ACB822F9}"/>
    <cellStyle name="Ênfase1 2" xfId="477" xr:uid="{50893972-0E5C-4AE4-8635-0694D4AEA7FE}"/>
    <cellStyle name="Ênfase1 2 2" xfId="2449" xr:uid="{8815AA91-457F-4053-963D-CF2AB7782F64}"/>
    <cellStyle name="Ênfase1 2 3" xfId="2450" xr:uid="{25108312-4C84-4050-80D8-F07AF988B2AD}"/>
    <cellStyle name="Ênfase1 2 4" xfId="2451" xr:uid="{79A65896-13B6-4351-B2FD-1220563A021E}"/>
    <cellStyle name="Ênfase1 2 5" xfId="2452" xr:uid="{988755B5-555D-4B3B-B5E6-15F1ECE7F5AB}"/>
    <cellStyle name="Ênfase1 2 6" xfId="2448" xr:uid="{72151390-3BE9-400B-928A-631B5951E3E0}"/>
    <cellStyle name="Ênfase1 2 7" xfId="17471" xr:uid="{7D93CAA4-5149-470C-BAC4-A7A003E83A0D}"/>
    <cellStyle name="Ênfase1 2_desc" xfId="2453" xr:uid="{BA7E84E3-9916-43A5-A576-ED69F6FE5A23}"/>
    <cellStyle name="Ênfase1 3" xfId="2454" xr:uid="{A6BB7641-1FFC-4465-82E8-A3192C208407}"/>
    <cellStyle name="Ênfase1 3 2" xfId="2455" xr:uid="{4F4AF338-7DC8-428A-8CD4-FF24A127A7C0}"/>
    <cellStyle name="Ênfase1 3 3" xfId="2456" xr:uid="{AC491606-4371-421A-8505-92C1012FF71C}"/>
    <cellStyle name="Ênfase1 3 4" xfId="2457" xr:uid="{8AD7143C-2D38-4912-BF52-2BACD6327C83}"/>
    <cellStyle name="Ênfase1 3 5" xfId="2458" xr:uid="{DE940903-0A39-48E6-A673-428B0A3D49A7}"/>
    <cellStyle name="Ênfase1 3 6" xfId="17470" xr:uid="{153151A8-9959-47EF-AB70-F9B4050C8098}"/>
    <cellStyle name="Ênfase1 4" xfId="10611" xr:uid="{209BE837-68F3-47A8-B096-AE43C3334F99}"/>
    <cellStyle name="Ênfase2" xfId="17156" xr:uid="{FAEBFC49-7608-49C6-B0FA-238812AEF32E}"/>
    <cellStyle name="Ênfase2 2" xfId="481" xr:uid="{F85193CE-568A-4AD8-9700-EDA269EA910E}"/>
    <cellStyle name="Ênfase2 2 2" xfId="2460" xr:uid="{14A770CF-2913-4450-9668-8521F784826A}"/>
    <cellStyle name="Ênfase2 2 3" xfId="2461" xr:uid="{40E508D2-4C69-4E99-A047-D32B3871AB72}"/>
    <cellStyle name="Ênfase2 2 4" xfId="2462" xr:uid="{8B681F7B-E760-456F-A8D2-A1AEE5276F5D}"/>
    <cellStyle name="Ênfase2 2 5" xfId="2463" xr:uid="{C0D1F1C2-AB7C-4CA6-806F-7F219F9547B7}"/>
    <cellStyle name="Ênfase2 2 6" xfId="2459" xr:uid="{5C116D9D-73F7-4E02-8DF3-352E8980C788}"/>
    <cellStyle name="Ênfase2 2 7" xfId="17473" xr:uid="{36CDDC53-541B-4594-8E58-E670D21A87C1}"/>
    <cellStyle name="Ênfase2 2_desc" xfId="2464" xr:uid="{4184E479-7D35-4BC5-B773-FD5BE6C3B2D3}"/>
    <cellStyle name="Ênfase2 3" xfId="2465" xr:uid="{14D4CED5-A715-427E-8F88-A4B1A20201BA}"/>
    <cellStyle name="Ênfase2 3 2" xfId="2466" xr:uid="{FA02F5A8-E237-4384-A2B0-A9FD105ECE3E}"/>
    <cellStyle name="Ênfase2 3 3" xfId="2467" xr:uid="{11724B7F-2890-445A-ACCD-EB26ED8200D3}"/>
    <cellStyle name="Ênfase2 3 4" xfId="2468" xr:uid="{3147D6D2-464D-4AB3-9552-3A43E19EA860}"/>
    <cellStyle name="Ênfase2 3 5" xfId="2469" xr:uid="{1621AE02-9CDC-4D5B-A5BF-447BCC4FCD01}"/>
    <cellStyle name="Ênfase2 3 6" xfId="17472" xr:uid="{8DBB3C88-9319-4B38-88CA-4076F973F961}"/>
    <cellStyle name="Ênfase2 4" xfId="10612" xr:uid="{52BD7C6B-080B-4B12-BD07-DC58CF1E4F58}"/>
    <cellStyle name="Ênfase3" xfId="17157" xr:uid="{2671CEAA-E716-4BA5-8AD6-5DD38BAA8D46}"/>
    <cellStyle name="Ênfase3 2" xfId="485" xr:uid="{E551F388-01B4-44BE-9562-7F0215537337}"/>
    <cellStyle name="Ênfase3 2 2" xfId="2471" xr:uid="{79A16E26-095B-4DBD-9EC0-D87EF288AEAA}"/>
    <cellStyle name="Ênfase3 2 3" xfId="2472" xr:uid="{9E358AAA-D775-48A2-A1AF-9AC0211AD28B}"/>
    <cellStyle name="Ênfase3 2 4" xfId="2473" xr:uid="{1A8BF2F1-3457-44CE-AFD6-6733984A6C29}"/>
    <cellStyle name="Ênfase3 2 5" xfId="2474" xr:uid="{1C519A20-90C6-4217-AD72-C2CD481E7729}"/>
    <cellStyle name="Ênfase3 2 6" xfId="2470" xr:uid="{30C6EDA7-1C43-4814-BC5F-52A1036D8053}"/>
    <cellStyle name="Ênfase3 2 7" xfId="17475" xr:uid="{258EF89E-D2D4-4C47-9966-0FF020DE9CC8}"/>
    <cellStyle name="Ênfase3 2_desc" xfId="2475" xr:uid="{65112573-9A44-4B81-9723-4DC703F375E6}"/>
    <cellStyle name="Ênfase3 3" xfId="2476" xr:uid="{D7307A41-8512-4C49-8BBD-0840ADB2AA8F}"/>
    <cellStyle name="Ênfase3 3 2" xfId="2477" xr:uid="{D52A4081-EAD1-48AF-BE3C-AABBE581A8D2}"/>
    <cellStyle name="Ênfase3 3 3" xfId="2478" xr:uid="{F9B8AF0C-7801-4D63-9E1C-90F135749ECF}"/>
    <cellStyle name="Ênfase3 3 4" xfId="2479" xr:uid="{F2D4AF5A-6A12-4747-8F4A-7274F9BFFF26}"/>
    <cellStyle name="Ênfase3 3 5" xfId="2480" xr:uid="{B29319D9-D9AC-4826-A144-6777C9FFAD0A}"/>
    <cellStyle name="Ênfase3 3 6" xfId="17474" xr:uid="{44450776-77B2-4D5E-A529-609BA8796CAF}"/>
    <cellStyle name="Ênfase3 4" xfId="10613" xr:uid="{2B648D35-32CD-40BE-9002-94972FA42D67}"/>
    <cellStyle name="Ênfase4" xfId="17158" xr:uid="{C274EAA3-FDF7-4D2F-B83A-443DC4431913}"/>
    <cellStyle name="Ênfase4 2" xfId="489" xr:uid="{BA5ABC3C-82B0-442C-9136-DB5228D66AAB}"/>
    <cellStyle name="Ênfase4 2 2" xfId="2482" xr:uid="{1A2CA33E-9176-4586-AA66-9C94C5976BD4}"/>
    <cellStyle name="Ênfase4 2 3" xfId="2483" xr:uid="{0CC72A9E-11D2-49A1-9739-B20759FFE0A0}"/>
    <cellStyle name="Ênfase4 2 4" xfId="2484" xr:uid="{84F33D17-B9E7-47DE-A8B9-A14923DD8D06}"/>
    <cellStyle name="Ênfase4 2 5" xfId="2485" xr:uid="{FCB95801-EFD1-4CE8-8D6B-E82C594B0959}"/>
    <cellStyle name="Ênfase4 2 6" xfId="2481" xr:uid="{A666CF7E-34AB-40CD-9EE7-2E31BAF56BDE}"/>
    <cellStyle name="Ênfase4 2 7" xfId="17477" xr:uid="{5324D50A-3CEF-4081-B77F-E9A261557494}"/>
    <cellStyle name="Ênfase4 2_desc" xfId="2486" xr:uid="{F20C9BA9-307E-4E0F-AB34-7845182CCDDA}"/>
    <cellStyle name="Ênfase4 3" xfId="2487" xr:uid="{746A13C1-43D6-4A77-B622-C76D6D284F2D}"/>
    <cellStyle name="Ênfase4 3 2" xfId="2488" xr:uid="{BFECC124-E042-41D4-9206-B3803FE87FB5}"/>
    <cellStyle name="Ênfase4 3 3" xfId="2489" xr:uid="{C4D9CCC2-CF22-4DEE-82D2-A83915AB4FEA}"/>
    <cellStyle name="Ênfase4 3 4" xfId="2490" xr:uid="{F590B87D-D1E2-4DB8-A7E0-B87B1655BA8F}"/>
    <cellStyle name="Ênfase4 3 5" xfId="2491" xr:uid="{E3E0D7C4-AA52-4165-B907-DD0EB7C346F1}"/>
    <cellStyle name="Ênfase4 3 6" xfId="17476" xr:uid="{27246718-4C1D-4593-83CC-86FB46303AD9}"/>
    <cellStyle name="Ênfase4 4" xfId="10614" xr:uid="{0466A57B-2F08-456C-B6B6-E47DA06A0D6F}"/>
    <cellStyle name="Ênfase5" xfId="17159" xr:uid="{30B6C8E9-93DF-4B2F-8DCF-603886E673C1}"/>
    <cellStyle name="Ênfase5 2" xfId="493" xr:uid="{1882B682-3A82-4728-8659-8E29A7BA1C92}"/>
    <cellStyle name="Ênfase5 2 2" xfId="2493" xr:uid="{703FEA20-A62A-4611-AD06-D40F3DE47056}"/>
    <cellStyle name="Ênfase5 2 3" xfId="2494" xr:uid="{41E887A7-9886-4DA5-8E1C-BCAB021FDFF0}"/>
    <cellStyle name="Ênfase5 2 4" xfId="2495" xr:uid="{A20F8EB1-9B63-4FE4-83D7-0CD18EA2E820}"/>
    <cellStyle name="Ênfase5 2 5" xfId="2496" xr:uid="{979328CA-76C1-46D1-81F9-F4E9DE72297B}"/>
    <cellStyle name="Ênfase5 2 6" xfId="2492" xr:uid="{1DEB834B-E0C0-48D7-94C5-4E47D0F033FC}"/>
    <cellStyle name="Ênfase5 2 7" xfId="17479" xr:uid="{7D6D9682-9A27-429D-8089-68CA38C0EAE3}"/>
    <cellStyle name="Ênfase5 2_desc" xfId="2497" xr:uid="{D2BCD6B9-B7DE-4173-9BF1-2A7C5B7B5B8D}"/>
    <cellStyle name="Ênfase5 3" xfId="2498" xr:uid="{09A661CA-03E8-4C80-A12A-9686A0FB434C}"/>
    <cellStyle name="Ênfase5 3 2" xfId="2499" xr:uid="{8CECBC5F-837C-41B5-BF59-BEA5ED18F64A}"/>
    <cellStyle name="Ênfase5 3 3" xfId="2500" xr:uid="{957E8BED-4AEC-4A6E-8E06-A46E1D7D8AB5}"/>
    <cellStyle name="Ênfase5 3 4" xfId="2501" xr:uid="{26215DA1-3B64-494E-B0B5-B1A15E2150F5}"/>
    <cellStyle name="Ênfase5 3 5" xfId="2502" xr:uid="{A905737F-D26A-4EDE-9150-7A96CCFC8803}"/>
    <cellStyle name="Ênfase5 3 6" xfId="17478" xr:uid="{353713EF-4426-49CB-9B30-AFF6FF5D779B}"/>
    <cellStyle name="Ênfase5 4" xfId="10615" xr:uid="{F4C5103F-9FFD-44B7-962B-836666C72DB9}"/>
    <cellStyle name="Ênfase6" xfId="17160" xr:uid="{FB8625A6-9434-4D5F-A2C2-B3B55627C5B9}"/>
    <cellStyle name="Ênfase6 2" xfId="497" xr:uid="{398DA73B-764A-4858-96BC-2F3ADE95F761}"/>
    <cellStyle name="Ênfase6 2 2" xfId="2504" xr:uid="{1159CDC9-B3D9-4E84-BCF3-720243BB84B7}"/>
    <cellStyle name="Ênfase6 2 3" xfId="2505" xr:uid="{EE7A77D8-57BA-45E2-911A-2BAD52DED2DB}"/>
    <cellStyle name="Ênfase6 2 4" xfId="2506" xr:uid="{BF4C4570-7C7D-4DCC-8F10-5A974E65FD0D}"/>
    <cellStyle name="Ênfase6 2 5" xfId="2507" xr:uid="{EF062377-FF69-465C-A8D1-5642C0D052FB}"/>
    <cellStyle name="Ênfase6 2 6" xfId="2503" xr:uid="{53D19C43-C5C6-4B9E-8F4D-DF11E5BBC947}"/>
    <cellStyle name="Ênfase6 2 7" xfId="17481" xr:uid="{5CDA1DF7-D3A1-47D0-BA79-393F636EE96D}"/>
    <cellStyle name="Ênfase6 2_desc" xfId="2508" xr:uid="{774B3AAE-1893-4312-B517-2DD21B551E5C}"/>
    <cellStyle name="Ênfase6 3" xfId="2509" xr:uid="{8AAF82DB-4E8D-49B8-9CB7-DFEECC912B93}"/>
    <cellStyle name="Ênfase6 3 2" xfId="2510" xr:uid="{57A2D318-7A14-4760-9830-5935911E10E8}"/>
    <cellStyle name="Ênfase6 3 3" xfId="2511" xr:uid="{E1834859-139E-4D98-9DD9-D4C091735576}"/>
    <cellStyle name="Ênfase6 3 4" xfId="2512" xr:uid="{EAB4FD37-13AE-4962-8868-DB3D798DB552}"/>
    <cellStyle name="Ênfase6 3 5" xfId="2513" xr:uid="{2B2A6EAE-C9B1-42C5-92F3-BCE1F6009C2A}"/>
    <cellStyle name="Ênfase6 3 6" xfId="17480" xr:uid="{E1E22726-E162-4BA9-8BAD-33DF31118DCE}"/>
    <cellStyle name="Ênfase6 4" xfId="10616" xr:uid="{8FB5BD4F-6357-4576-9DB8-0599767235BB}"/>
    <cellStyle name="Énfasis1" xfId="2514" xr:uid="{2237BCAB-340C-49CC-9892-1FC672C1F6AE}"/>
    <cellStyle name="Énfasis2" xfId="2515" xr:uid="{5794B0AA-5ED3-4866-9E9E-0D9E5231770F}"/>
    <cellStyle name="Énfasis3" xfId="2516" xr:uid="{76A50CA6-8A95-4993-83E1-AC110ABCACDE}"/>
    <cellStyle name="Énfasis4" xfId="2517" xr:uid="{C681CC02-D344-4964-A13D-A4A9F8AA1326}"/>
    <cellStyle name="Énfasis5" xfId="2518" xr:uid="{001D1B7A-C8BC-4850-838A-E3C9B9F967BB}"/>
    <cellStyle name="Énfasis6" xfId="2519" xr:uid="{7C61AB2D-F61B-412C-9C94-5C64C0657DE4}"/>
    <cellStyle name="Entrada" xfId="348" xr:uid="{59CBE2DA-6A21-4007-AD87-178BD055BCC8}"/>
    <cellStyle name="Entrada 2" xfId="395" xr:uid="{AE718806-0CB2-43BB-A01B-B3A448F2D073}"/>
    <cellStyle name="Entrada 2 2" xfId="2521" xr:uid="{D42BA10A-F014-42A3-8DCD-FD620AE0B990}"/>
    <cellStyle name="Entrada 2 2 2" xfId="2522" xr:uid="{A4489563-E7BB-4D5B-9EC7-1B58419CBBF8}"/>
    <cellStyle name="Entrada 2 2 2 2" xfId="10765" xr:uid="{54624044-800A-41DD-B063-CAA731DAFFD4}"/>
    <cellStyle name="Entrada 2 2 2 2 2" xfId="12866" xr:uid="{DDCD0420-EF6A-4F79-82E8-336A4F8678FA}"/>
    <cellStyle name="Entrada 2 2 2 2 2 2" xfId="15743" xr:uid="{88CDF5A2-478D-4783-85C8-A413572C944D}"/>
    <cellStyle name="Entrada 2 2 2 2 2 2 2" xfId="17100" xr:uid="{75F5F2A2-A9B4-4FCD-8FB5-9968F4658DDC}"/>
    <cellStyle name="Entrada 2 2 3" xfId="10764" xr:uid="{5EF91465-FD53-4DC6-8799-83CE0DD60973}"/>
    <cellStyle name="Entrada 2 2 3 2" xfId="12865" xr:uid="{2EC9038F-3175-40FC-946C-279E8F960F79}"/>
    <cellStyle name="Entrada 2 2 3 2 2" xfId="15742" xr:uid="{2FD16A9D-0C28-4372-9ADB-CE34F85E58D6}"/>
    <cellStyle name="Entrada 2 2 3 2 2 2" xfId="17099" xr:uid="{C89932DC-0803-4903-BF0C-E7C3E31EED2E}"/>
    <cellStyle name="Entrada 2 3" xfId="2523" xr:uid="{C9D61BE6-761A-434C-BD1F-B104EB022F4C}"/>
    <cellStyle name="Entrada 2 3 2" xfId="2524" xr:uid="{10A36A8F-80E5-42A1-A159-ABF76D3D2825}"/>
    <cellStyle name="Entrada 2 3 2 2" xfId="10767" xr:uid="{D153C7B6-7C63-48D3-A586-A5CADAE26CD3}"/>
    <cellStyle name="Entrada 2 3 2 2 2" xfId="12868" xr:uid="{CF1151FE-AF36-4D9E-8119-DCD987651BBF}"/>
    <cellStyle name="Entrada 2 3 2 2 2 2" xfId="15745" xr:uid="{6237AA82-B39A-44FE-808F-FF559A9A798A}"/>
    <cellStyle name="Entrada 2 3 2 2 2 2 2" xfId="17102" xr:uid="{9B5E48CB-B679-436E-B625-1777C12D53F6}"/>
    <cellStyle name="Entrada 2 3 3" xfId="10766" xr:uid="{A5B5DB44-03CA-42B9-9A1C-F78EF9F603B2}"/>
    <cellStyle name="Entrada 2 3 3 2" xfId="12867" xr:uid="{79283018-88DF-46EA-986A-BFC3E2932A7D}"/>
    <cellStyle name="Entrada 2 3 3 2 2" xfId="15744" xr:uid="{4E5CFEE4-0AAE-43DA-A4C8-DB75F1B24F5B}"/>
    <cellStyle name="Entrada 2 3 3 2 2 2" xfId="17101" xr:uid="{B927D020-7C06-47AD-B407-052DFAE9BA30}"/>
    <cellStyle name="Entrada 2 4" xfId="2525" xr:uid="{B7521E23-71F5-488D-A272-6662ADFFDAB1}"/>
    <cellStyle name="Entrada 2 4 2" xfId="2526" xr:uid="{AED08FB3-2A82-4400-B68F-24ED7B557B6D}"/>
    <cellStyle name="Entrada 2 4 2 2" xfId="10769" xr:uid="{90326ABD-2F87-45F3-8901-FE299E6C2794}"/>
    <cellStyle name="Entrada 2 4 2 2 2" xfId="12870" xr:uid="{E9DB047C-8252-4D45-9B16-A6CCD3DD10D4}"/>
    <cellStyle name="Entrada 2 4 2 2 2 2" xfId="15747" xr:uid="{F3D1D846-E987-4F42-A021-4E1C88A87DC5}"/>
    <cellStyle name="Entrada 2 4 2 2 2 2 2" xfId="17104" xr:uid="{456DE1DA-F279-45FF-89E9-1593FE4F4F07}"/>
    <cellStyle name="Entrada 2 4 3" xfId="10768" xr:uid="{F82BB456-4175-4D5E-B65D-396217611E02}"/>
    <cellStyle name="Entrada 2 4 3 2" xfId="12869" xr:uid="{AE44046B-D3AA-4518-8438-00E85F05EB45}"/>
    <cellStyle name="Entrada 2 4 3 2 2" xfId="15746" xr:uid="{3245E947-7BEC-401F-82D9-0D39DDDCAFA0}"/>
    <cellStyle name="Entrada 2 4 3 2 2 2" xfId="17103" xr:uid="{373AD2A1-8984-41CA-A8A8-DB5E4DD7FEF5}"/>
    <cellStyle name="Entrada 2 5" xfId="2527" xr:uid="{DD90D43E-0091-4E69-AEC1-F37B948718FC}"/>
    <cellStyle name="Entrada 2 5 2" xfId="2528" xr:uid="{563CE7C8-2B20-4133-89EE-9AE01D1BD6E5}"/>
    <cellStyle name="Entrada 2 5 2 2" xfId="10771" xr:uid="{54C95963-98FC-413B-BC9F-61603FCB86C5}"/>
    <cellStyle name="Entrada 2 5 2 2 2" xfId="12872" xr:uid="{667BB544-1B94-42C2-BFED-4418B5DBCB0D}"/>
    <cellStyle name="Entrada 2 5 2 2 2 2" xfId="15749" xr:uid="{07D9C12F-E035-42D8-92BF-3B5BFFE8D133}"/>
    <cellStyle name="Entrada 2 5 2 2 2 2 2" xfId="17106" xr:uid="{8FB3BC4A-28F1-4201-B46E-4586CC7F9241}"/>
    <cellStyle name="Entrada 2 5 3" xfId="10770" xr:uid="{73B07E3C-C24B-4A1F-AA75-E46B13A466E6}"/>
    <cellStyle name="Entrada 2 5 3 2" xfId="12871" xr:uid="{B917BC00-280F-4C82-B321-BA4C9BD211B3}"/>
    <cellStyle name="Entrada 2 5 3 2 2" xfId="15748" xr:uid="{4EB79DB6-056B-4DAB-A158-EFB216326AAF}"/>
    <cellStyle name="Entrada 2 5 3 2 2 2" xfId="17105" xr:uid="{C89B36AA-9E3D-4C6E-852B-B34D687586D5}"/>
    <cellStyle name="Entrada 2 6" xfId="2529" xr:uid="{D06DFED8-19D5-42F9-A495-84422CB3DE39}"/>
    <cellStyle name="Entrada 2 6 2" xfId="10772" xr:uid="{17CA1E33-7A9A-4351-A486-1B66A3D08958}"/>
    <cellStyle name="Entrada 2 6 2 2" xfId="12873" xr:uid="{233ECC07-D01F-4BC0-B099-10315B12C229}"/>
    <cellStyle name="Entrada 2 6 2 2 2" xfId="15750" xr:uid="{E335779B-2CD0-4A66-BD61-615E96A2E561}"/>
    <cellStyle name="Entrada 2 6 2 2 2 2" xfId="17107" xr:uid="{F7039B7D-B83C-49E2-BE84-3F5D997FECEB}"/>
    <cellStyle name="Entrada 2 7" xfId="10763" xr:uid="{259540D9-8392-4CA6-B7BB-FFE528997B9F}"/>
    <cellStyle name="Entrada 2 7 2" xfId="12864" xr:uid="{028F1568-6A12-4FC5-90D0-B11BCDE6EE3C}"/>
    <cellStyle name="Entrada 2 7 2 2" xfId="15741" xr:uid="{8933A27E-A0FF-4A8E-AA8D-9A47C7450905}"/>
    <cellStyle name="Entrada 2 7 2 2 2" xfId="17098" xr:uid="{A97EDEAF-F9CC-47F6-A4F3-D5144C8693BD}"/>
    <cellStyle name="Entrada 2 8" xfId="2520" xr:uid="{56439D3A-D986-4885-928C-3609BF099501}"/>
    <cellStyle name="Entrada 2 9" xfId="17483" xr:uid="{1356ADBF-E240-40DE-95F9-7FB32B3AAABB}"/>
    <cellStyle name="Entrada 2_desc" xfId="2530" xr:uid="{1D3F3E70-6533-47F1-BBD2-D6FADAAC5178}"/>
    <cellStyle name="Entrada 3" xfId="469" xr:uid="{35B4E550-4874-463D-A3F7-DD71777EEE26}"/>
    <cellStyle name="Entrada 3 2" xfId="2532" xr:uid="{88E31482-20DF-4B46-BFD1-5A8E86866366}"/>
    <cellStyle name="Entrada 3 2 2" xfId="2533" xr:uid="{0B24E60F-28B2-4BFB-874B-3F6B8FEF325C}"/>
    <cellStyle name="Entrada 3 2 2 2" xfId="10775" xr:uid="{06F8D42B-983E-4288-A8EB-C95BB22876AE}"/>
    <cellStyle name="Entrada 3 2 2 2 2" xfId="12876" xr:uid="{E8E8370D-FB0E-477E-9126-5B228A318565}"/>
    <cellStyle name="Entrada 3 2 2 2 2 2" xfId="15753" xr:uid="{6873D93C-4B3D-4A1B-8386-ABB47D4CFA2F}"/>
    <cellStyle name="Entrada 3 2 2 2 2 2 2" xfId="17110" xr:uid="{630D71D6-DF17-403E-8F38-E070B2538631}"/>
    <cellStyle name="Entrada 3 2 3" xfId="10774" xr:uid="{9EB49437-ECFA-4725-A922-C29D3F9058E7}"/>
    <cellStyle name="Entrada 3 2 3 2" xfId="12875" xr:uid="{386DF1B6-E469-4A4E-8AC7-1F1F01365E75}"/>
    <cellStyle name="Entrada 3 2 3 2 2" xfId="15752" xr:uid="{5DDF13E8-1B10-4481-B418-0CC0F684A73E}"/>
    <cellStyle name="Entrada 3 2 3 2 2 2" xfId="17109" xr:uid="{FA377411-37B1-4450-A2E0-10FCC6BF2F3F}"/>
    <cellStyle name="Entrada 3 3" xfId="2534" xr:uid="{03269138-C46A-4604-8E38-4D4F5F2F67B1}"/>
    <cellStyle name="Entrada 3 3 2" xfId="2535" xr:uid="{B07945D6-8794-4A2C-B238-AC338DE36761}"/>
    <cellStyle name="Entrada 3 3 2 2" xfId="10777" xr:uid="{F5D09E9B-BDF2-4CAB-A08B-5EE2AB9799A1}"/>
    <cellStyle name="Entrada 3 3 2 2 2" xfId="12878" xr:uid="{786C0E98-21D8-438E-8029-6798E83116A8}"/>
    <cellStyle name="Entrada 3 3 2 2 2 2" xfId="15755" xr:uid="{2BD265B4-EF64-4C07-B970-3FE8718BAE4A}"/>
    <cellStyle name="Entrada 3 3 2 2 2 2 2" xfId="17112" xr:uid="{45191DC5-D5B2-4C60-81C0-71DC5DE72D03}"/>
    <cellStyle name="Entrada 3 3 3" xfId="10776" xr:uid="{5EAD2341-9388-4BC1-982B-FE63F37CC7F0}"/>
    <cellStyle name="Entrada 3 3 3 2" xfId="12877" xr:uid="{603E298B-3A98-477D-93E4-71E308FB616C}"/>
    <cellStyle name="Entrada 3 3 3 2 2" xfId="15754" xr:uid="{6CEDFF2A-D1B1-45F2-9FD6-6912F232CD6A}"/>
    <cellStyle name="Entrada 3 3 3 2 2 2" xfId="17111" xr:uid="{945EFFF2-B465-4500-A2D7-B75D25453F63}"/>
    <cellStyle name="Entrada 3 4" xfId="2536" xr:uid="{F647EE78-FCE4-4129-91C6-55165F0ACA4D}"/>
    <cellStyle name="Entrada 3 4 2" xfId="2537" xr:uid="{12E20493-61FC-477F-AD32-5DE838DFF971}"/>
    <cellStyle name="Entrada 3 4 2 2" xfId="10779" xr:uid="{7E290D96-316E-492D-94FC-CE46AFC68817}"/>
    <cellStyle name="Entrada 3 4 2 2 2" xfId="12880" xr:uid="{B83A37F7-0BD2-4A1C-83FA-111B1F05D2C9}"/>
    <cellStyle name="Entrada 3 4 2 2 2 2" xfId="15757" xr:uid="{EBEDFF81-F1E6-4685-AA0C-14FDB185E329}"/>
    <cellStyle name="Entrada 3 4 2 2 2 2 2" xfId="17114" xr:uid="{7927D424-C601-48E4-85F9-0FD4752A3A40}"/>
    <cellStyle name="Entrada 3 4 3" xfId="10778" xr:uid="{21C00A1F-3E55-4D78-A59D-83C24EFFB129}"/>
    <cellStyle name="Entrada 3 4 3 2" xfId="12879" xr:uid="{1550D780-BC9A-43E6-94CF-93A565449F1D}"/>
    <cellStyle name="Entrada 3 4 3 2 2" xfId="15756" xr:uid="{ACF4E9D6-CF55-44B0-84B4-1FED52FC9ADC}"/>
    <cellStyle name="Entrada 3 4 3 2 2 2" xfId="17113" xr:uid="{7E66B77E-917A-4C0D-8A64-53252CBF9638}"/>
    <cellStyle name="Entrada 3 5" xfId="2538" xr:uid="{3C63602F-7BCD-4539-BE01-2606D1A2DDD8}"/>
    <cellStyle name="Entrada 3 5 2" xfId="2539" xr:uid="{318B64E6-8C3D-4925-8458-894B3F4A0A68}"/>
    <cellStyle name="Entrada 3 5 2 2" xfId="10781" xr:uid="{73542A38-217B-41EE-B6D2-356B31119800}"/>
    <cellStyle name="Entrada 3 5 2 2 2" xfId="12882" xr:uid="{32CE149F-0371-4FDE-896B-9D7A3F16B4DB}"/>
    <cellStyle name="Entrada 3 5 2 2 2 2" xfId="15759" xr:uid="{A4C4EB13-E57B-4968-A763-44C986DE17A9}"/>
    <cellStyle name="Entrada 3 5 2 2 2 2 2" xfId="17116" xr:uid="{06CA75F8-8261-40AB-A468-86A0C8E23BA4}"/>
    <cellStyle name="Entrada 3 5 3" xfId="10780" xr:uid="{BA5E55FE-1DAD-49B2-A897-1813B42AADB6}"/>
    <cellStyle name="Entrada 3 5 3 2" xfId="12881" xr:uid="{6BD004C5-CC96-4D63-87A1-E3DA2D41931A}"/>
    <cellStyle name="Entrada 3 5 3 2 2" xfId="15758" xr:uid="{E14DB9B0-16B4-48F7-BB8B-620E818A420D}"/>
    <cellStyle name="Entrada 3 5 3 2 2 2" xfId="17115" xr:uid="{AB660E85-2B76-4EAB-9972-59FC19A638D9}"/>
    <cellStyle name="Entrada 3 6" xfId="2540" xr:uid="{68C64F71-028F-426E-A87B-5605EC53BDB6}"/>
    <cellStyle name="Entrada 3 6 2" xfId="10782" xr:uid="{8C1C9FCA-8B53-4BCC-8A3B-33F2912A23AD}"/>
    <cellStyle name="Entrada 3 6 2 2" xfId="12883" xr:uid="{ECC8860A-DAB1-48AC-BC50-3D74BD4D918D}"/>
    <cellStyle name="Entrada 3 6 2 2 2" xfId="15760" xr:uid="{C1D03793-1993-4A64-9059-A9E001C70016}"/>
    <cellStyle name="Entrada 3 6 2 2 2 2" xfId="17117" xr:uid="{E7EF2089-37F1-431D-B156-39D31B5EF12C}"/>
    <cellStyle name="Entrada 3 7" xfId="10773" xr:uid="{5329C378-9D79-44F4-8813-4B07782B4724}"/>
    <cellStyle name="Entrada 3 7 2" xfId="12874" xr:uid="{BFE2CE3C-B342-48B8-988D-C4990790FFD0}"/>
    <cellStyle name="Entrada 3 7 2 2" xfId="15751" xr:uid="{532F84CE-BF2C-4FC9-91E5-A57D7A028684}"/>
    <cellStyle name="Entrada 3 7 2 2 2" xfId="17108" xr:uid="{4550BFDB-BB93-4042-B5BA-D53BA1C09920}"/>
    <cellStyle name="Entrada 3 8" xfId="2531" xr:uid="{348EACD7-36F5-459D-B8F1-C7CBCCC22A2A}"/>
    <cellStyle name="Entrada 3 9" xfId="17482" xr:uid="{9B1A115D-76BB-4288-AF59-9416F400E477}"/>
    <cellStyle name="Entrada 4" xfId="10617" xr:uid="{C4D85098-A20B-4F60-836B-834F9E298264}"/>
    <cellStyle name="Entrada 4 2" xfId="12818" xr:uid="{1A56926C-0AE5-4AD5-9D0C-C55520A96D46}"/>
    <cellStyle name="Entrada 4 2 2" xfId="15697" xr:uid="{61A1C3B3-1BD2-4726-A0CE-7E383E178CDD}"/>
    <cellStyle name="Entrada 4 2 2 2" xfId="17071" xr:uid="{DD37B94E-029A-4C17-9465-E556E94000BB}"/>
    <cellStyle name="Estilo 1" xfId="141" xr:uid="{E0CCE51A-2902-4CA3-ABD8-36BEDDD73AB0}"/>
    <cellStyle name="Estilo 1 2" xfId="2541" xr:uid="{C8D55DB4-5FD3-4C48-BDB5-B5E08F023DC0}"/>
    <cellStyle name="Estilo 2" xfId="2542" xr:uid="{B3863C48-1569-4DF9-9838-F065D6C4B8BC}"/>
    <cellStyle name="Euro" xfId="15" xr:uid="{77046022-9776-4336-8025-406025A37C94}"/>
    <cellStyle name="Euro 10" xfId="2544" xr:uid="{DE70030B-C4F1-4F61-8FF0-B0E42BE4C9E3}"/>
    <cellStyle name="Euro 11" xfId="2545" xr:uid="{2FF0F121-C403-4FFF-8A27-B6FC9932564B}"/>
    <cellStyle name="Euro 12" xfId="2546" xr:uid="{3D0F9FD8-9160-411F-9753-B583512509B2}"/>
    <cellStyle name="Euro 13" xfId="2547" xr:uid="{9EC6660D-0B66-403C-BA25-0F600B49CE4E}"/>
    <cellStyle name="Euro 14" xfId="2548" xr:uid="{2D5B52A8-DA3B-4F99-A0DA-3E96F27E924F}"/>
    <cellStyle name="Euro 15" xfId="2549" xr:uid="{0DD00E35-084A-4C5A-83AD-099B35A30FEB}"/>
    <cellStyle name="Euro 16" xfId="2550" xr:uid="{E42891A9-AD5F-4263-8803-FCF123A30423}"/>
    <cellStyle name="Euro 17" xfId="2551" xr:uid="{3F4C2524-99A2-4264-9CDA-FED408E1558C}"/>
    <cellStyle name="Euro 18" xfId="2543" xr:uid="{1B4482AF-D10F-441F-BACB-01737AB21594}"/>
    <cellStyle name="Euro 2" xfId="190" xr:uid="{2AC961FB-9091-46C6-855B-1068D6074DCA}"/>
    <cellStyle name="Euro 2 2" xfId="2552" xr:uid="{9AF3BCE5-6657-483C-AC97-FB4B12FB0850}"/>
    <cellStyle name="Euro 3" xfId="205" xr:uid="{E502A1C5-6557-4EE6-9A99-1504B81A3BB3}"/>
    <cellStyle name="Euro 3 2" xfId="2553" xr:uid="{4A05474D-4586-484A-86BF-8BCD193B1C66}"/>
    <cellStyle name="Euro 4" xfId="96" xr:uid="{47B0DA9B-4373-4C16-805E-B222F067E9A8}"/>
    <cellStyle name="Euro 4 2" xfId="2554" xr:uid="{4DAA45B7-29D0-4013-A652-889347559039}"/>
    <cellStyle name="Euro 5" xfId="2555" xr:uid="{10BFC47B-75A1-491E-8040-A139B2DE55D2}"/>
    <cellStyle name="Euro 6" xfId="2556" xr:uid="{A76E5749-AA28-4859-800F-D0052E1F9C6B}"/>
    <cellStyle name="Euro 7" xfId="2557" xr:uid="{DC153476-1A18-4492-940A-3F28FC8E110D}"/>
    <cellStyle name="Euro 8" xfId="2558" xr:uid="{D46A0DE4-52A2-4C56-AEBB-84ED49B5F5B3}"/>
    <cellStyle name="Euro 9" xfId="2559" xr:uid="{A2660650-C1A7-45C4-9D18-175AF004AFCE}"/>
    <cellStyle name="Euro_Gráfico Vendas - Alimentação" xfId="12638" xr:uid="{A3E22A1E-D52D-4758-879C-D6467D1E8E23}"/>
    <cellStyle name="Explanatory Text 2" xfId="39" xr:uid="{79B1A4B1-9F0D-4B57-B52B-456B46693EF2}"/>
    <cellStyle name="Explanatory Text 2 2" xfId="245" xr:uid="{6BBC3670-69E3-4DB8-86E4-57A52C08854F}"/>
    <cellStyle name="Explanatory Text 2 3" xfId="396" xr:uid="{9A835850-7583-4DDF-9A40-996EAD2C7819}"/>
    <cellStyle name="Explanatory Text 2 4" xfId="17398" xr:uid="{3850AA4A-2FC7-45F2-94AF-1149595169DF}"/>
    <cellStyle name="Explanatory Text 3" xfId="30" xr:uid="{E357CCDB-94F6-49D0-A993-F9982F553888}"/>
    <cellStyle name="Explanatory Text 4" xfId="122" xr:uid="{68630F2D-4112-4431-8046-791722F7B9C1}"/>
    <cellStyle name="Explanatory Text 5" xfId="442" xr:uid="{F70E0DBE-7F9A-4C04-BE52-65D291C597E6}"/>
    <cellStyle name="EY%colcalc" xfId="2560" xr:uid="{40900880-3553-44E3-A2C6-77E08B37EF20}"/>
    <cellStyle name="EY%input" xfId="2561" xr:uid="{F6D3BA69-85EE-485C-AE4B-8562C42986FD}"/>
    <cellStyle name="EY%rowcalc" xfId="2562" xr:uid="{8EAA09D9-53AF-4363-8C87-974E90150B05}"/>
    <cellStyle name="EY0dp" xfId="2563" xr:uid="{2219275D-D52C-4707-92FF-FB2A8C69E19E}"/>
    <cellStyle name="EY1dp" xfId="2564" xr:uid="{FE0D0C39-DA14-4C40-8643-8A359042D834}"/>
    <cellStyle name="EY2dp" xfId="2565" xr:uid="{74E2FC0B-39A4-4141-A6E5-C567A2958D0F}"/>
    <cellStyle name="EY3dp" xfId="2566" xr:uid="{4BC9425B-D9AF-461B-892B-A811F153EB24}"/>
    <cellStyle name="EYColumnHeading" xfId="2567" xr:uid="{79112583-4762-40D5-9228-1C5658333A68}"/>
    <cellStyle name="EYHeading1" xfId="2568" xr:uid="{D34BE5C6-74F3-4E65-8F3E-07EEF69F9282}"/>
    <cellStyle name="EYheading2" xfId="2569" xr:uid="{8C170C08-66E4-4252-9AA1-044E04038108}"/>
    <cellStyle name="EYheading3" xfId="2570" xr:uid="{61D4F154-6AE7-409B-8D0A-F48233E896E5}"/>
    <cellStyle name="EYnumber" xfId="2571" xr:uid="{B836C7CE-C315-471C-8D36-BF8803685846}"/>
    <cellStyle name="EYnumber 2" xfId="10783" xr:uid="{3C75C13E-3577-43DC-8234-8C5143212B94}"/>
    <cellStyle name="EYnumber 2 2" xfId="11827" xr:uid="{4D9E0D22-4CFE-4C4F-BA2E-104880419401}"/>
    <cellStyle name="EYnumber 2 2 2" xfId="13728" xr:uid="{A170528E-B41B-472D-B7E8-23374B259486}"/>
    <cellStyle name="EYnumber 2 2 2 2" xfId="16580" xr:uid="{C0266068-6299-4E03-ABE2-6AD2A917052C}"/>
    <cellStyle name="EYnumber 2 2 3" xfId="15119" xr:uid="{3AF17A1F-1313-43C8-9E04-F904CEF3BDF4}"/>
    <cellStyle name="EYnumber 2 3" xfId="12884" xr:uid="{62AC1D04-16D0-4572-AA82-4C93C90FA189}"/>
    <cellStyle name="EYnumber 2 3 2" xfId="15761" xr:uid="{26B24068-F38C-45DE-981F-E78746A1B545}"/>
    <cellStyle name="EYnumber 2 4" xfId="14321" xr:uid="{995819E6-CE79-4110-A924-10C380023D5A}"/>
    <cellStyle name="EYnumber 3" xfId="11419" xr:uid="{4168BF56-BB8E-4F1A-8D62-84759AD91474}"/>
    <cellStyle name="EYnumber 3 2" xfId="13329" xr:uid="{BB0923D8-82E6-4224-BBEA-496984670A3B}"/>
    <cellStyle name="EYnumber 3 2 2" xfId="16181" xr:uid="{A8E8E604-328A-4E82-8E54-4BA24201E939}"/>
    <cellStyle name="EYnumber 3 3" xfId="14720" xr:uid="{A41CCC65-7107-44E2-8B4F-E0A18D058BBF}"/>
    <cellStyle name="EYSheetHeader1" xfId="2572" xr:uid="{150171C7-1A37-4F56-9BDB-C9CBE1C5FB15}"/>
    <cellStyle name="EYtext" xfId="2573" xr:uid="{5F419A14-0D5F-4933-864B-57E3B57301A9}"/>
    <cellStyle name="F2" xfId="2574" xr:uid="{2E67F04B-E8D8-44CC-9836-29C29D4AF9F3}"/>
    <cellStyle name="F3" xfId="2575" xr:uid="{DF858D6E-9EC9-43E4-8A92-0F5FBED3A6C3}"/>
    <cellStyle name="F4" xfId="2576" xr:uid="{6E4ADA83-2D81-446B-B166-CE65D6FC9001}"/>
    <cellStyle name="F5" xfId="2577" xr:uid="{642F775F-7DDD-42E7-9F90-43BA3BF8C911}"/>
    <cellStyle name="F6" xfId="2578" xr:uid="{03AB05C8-FB3D-46B6-9418-F40B174A47C9}"/>
    <cellStyle name="F7" xfId="2579" xr:uid="{E190593C-A84A-4FB7-8112-570D085BEA1D}"/>
    <cellStyle name="F8" xfId="2580" xr:uid="{65127E33-F115-4132-89C1-E8171288D4A7}"/>
    <cellStyle name="Fijo" xfId="2581" xr:uid="{1C3EAB1E-41A1-48B3-9A86-15DFFC3712EC}"/>
    <cellStyle name="Financiero" xfId="2582" xr:uid="{EF286D89-0E2D-4AFC-8F75-24D17C51DCD7}"/>
    <cellStyle name="Fixed" xfId="2583" xr:uid="{FB31DBC2-AAE6-45DB-A5F2-6D1954732BE4}"/>
    <cellStyle name="Fixed [0]" xfId="2584" xr:uid="{6F1B47A9-E7F5-4587-9E4E-43ABE02C3CB4}"/>
    <cellStyle name="Fixed_CF Feira de Santana 10y" xfId="2585" xr:uid="{1F2D1C36-E35E-4F1D-828D-499A6DFADCCB}"/>
    <cellStyle name="Fixo" xfId="97" xr:uid="{FCA51C44-BD0C-4D8A-AEFC-AF9457B8B015}"/>
    <cellStyle name="Fixo 2" xfId="2586" xr:uid="{9EA4570F-BAB8-430E-B9C1-63693B327E75}"/>
    <cellStyle name="Followed Hyperlink 2" xfId="2587" xr:uid="{E11DF811-8765-4E72-B225-F54EB6F68AE3}"/>
    <cellStyle name="Followed Hyperlink 3" xfId="12637" xr:uid="{11F4CD74-F256-4EC6-BE3D-DE59C34570BA}"/>
    <cellStyle name="Footnote" xfId="2588" xr:uid="{5D89A036-40D7-428E-9394-AAE0C4714BA5}"/>
    <cellStyle name="forma" xfId="2589" xr:uid="{5D8B15ED-50B9-4EE6-B818-9B1384CFF6FE}"/>
    <cellStyle name="forma 2" xfId="10784" xr:uid="{0C465EBD-B41B-4D2D-8FA0-C7CB087EC758}"/>
    <cellStyle name="FORMULAS" xfId="2590" xr:uid="{1F6C5FB3-6179-40F8-9567-E47B274D57F7}"/>
    <cellStyle name="Geral" xfId="2591" xr:uid="{00D614DB-08BD-4361-93E0-6F8E9A944ABD}"/>
    <cellStyle name="Good 2" xfId="40" xr:uid="{F03263C9-ADCC-4220-962C-B1C24FDDCD5F}"/>
    <cellStyle name="Good 2 2" xfId="246" xr:uid="{55172201-F6A4-4522-97CF-EE4AA191FBCD}"/>
    <cellStyle name="Good 2 3" xfId="397" xr:uid="{B4B5737E-1E14-4A42-965B-A6BEC870AD3A}"/>
    <cellStyle name="Good 2 4" xfId="17381" xr:uid="{F44289D1-44A3-409F-A84A-0D18E15AD117}"/>
    <cellStyle name="Good 3" xfId="20" xr:uid="{DA77BA39-55AB-4DA1-BFE5-4EC5C7D04977}"/>
    <cellStyle name="Green" xfId="2592" xr:uid="{ECC288D5-77B4-42C7-9705-EA593F6D12BB}"/>
    <cellStyle name="Grey" xfId="549" xr:uid="{853C1184-AE86-4E43-8BBE-3675AC426513}"/>
    <cellStyle name="Grey 2" xfId="2593" xr:uid="{3974ECE4-5B81-4B66-9076-691F8DA30645}"/>
    <cellStyle name="Grey 3" xfId="2594" xr:uid="{5D8A6228-BAAC-42B6-9154-EDD97467BD2D}"/>
    <cellStyle name="Hard Percent" xfId="2595" xr:uid="{996A8B3C-CA4F-4656-862C-25375B099B4E}"/>
    <cellStyle name="HEADER" xfId="550" xr:uid="{D804DCB0-91A3-4A15-8B0B-A54463C3EF07}"/>
    <cellStyle name="HEADER 2" xfId="2596" xr:uid="{B3BA53EF-9C1C-4D5D-83A1-109BC40BA561}"/>
    <cellStyle name="Header1" xfId="2597" xr:uid="{E7A2B557-2D4F-4D4D-B3C7-33E597849749}"/>
    <cellStyle name="Header2" xfId="2598" xr:uid="{66EE2A92-D729-4CD7-92F3-471740E10FF0}"/>
    <cellStyle name="Header2 2" xfId="2599" xr:uid="{B73E2BFA-A5AD-451C-AD8A-0A1B7FBD52B5}"/>
    <cellStyle name="Header2 2 2" xfId="10786" xr:uid="{C2C7C5A9-4EAC-4772-BCC2-F8584E30FABE}"/>
    <cellStyle name="Header2 3" xfId="10785" xr:uid="{D2B8A7BB-E0CE-486A-A872-50CCF462547D}"/>
    <cellStyle name="Heading 1 2" xfId="41" xr:uid="{2191EE89-F0C5-4F57-A4B8-019C9FCD0A60}"/>
    <cellStyle name="Heading 1 2 2" xfId="247" xr:uid="{F3790F63-3544-4E4A-BB38-F15B0E401C38}"/>
    <cellStyle name="Heading 1 2 3" xfId="398" xr:uid="{937D6DE6-8491-4B09-9C47-13D9FE863D13}"/>
    <cellStyle name="Heading 1 2 4" xfId="17176" xr:uid="{51BC6AB7-1D1B-4441-A2B8-E2ADFA0FB510}"/>
    <cellStyle name="Heading 1 2 5" xfId="17400" xr:uid="{1FB857E3-B4ED-48DB-AC04-4643D021B702}"/>
    <cellStyle name="Heading 1 3" xfId="16" xr:uid="{7D152AD5-450E-4EAF-8FEA-AA4DBC7E27A0}"/>
    <cellStyle name="Heading 1 4" xfId="125" xr:uid="{2578C388-F3CB-46F6-AEF6-63A6480F2999}"/>
    <cellStyle name="Heading 1 5" xfId="444" xr:uid="{85078E00-299F-4D97-841E-8383987F504D}"/>
    <cellStyle name="Heading 2 2" xfId="42" xr:uid="{15985100-52FB-49BF-A827-D7173CB71ABD}"/>
    <cellStyle name="Heading 2 2 2" xfId="248" xr:uid="{7E38A429-C2FC-4AD6-92C5-70BA59D9A2C4}"/>
    <cellStyle name="Heading 2 2 3" xfId="399" xr:uid="{4B45CF09-9090-46EB-909D-42D967E1ACAD}"/>
    <cellStyle name="Heading 2 2 4" xfId="17401" xr:uid="{59CBF7A6-381B-42B4-8506-BA76BB171BE0}"/>
    <cellStyle name="Heading 2 3" xfId="17" xr:uid="{E46C33FC-F9D2-4AEA-BEA0-7ACEBD6EF0F0}"/>
    <cellStyle name="Heading 2 4" xfId="126" xr:uid="{96900F59-26DC-4EE5-B63C-3210DBF897EF}"/>
    <cellStyle name="Heading 2 5" xfId="445" xr:uid="{B31D31BE-925F-4363-ADB8-6B051794636C}"/>
    <cellStyle name="Heading 3 2" xfId="43" xr:uid="{B37F3810-B6B8-4F5C-9048-230BA4204318}"/>
    <cellStyle name="Heading 3 2 2" xfId="249" xr:uid="{56EBEA26-39DE-4F63-85BC-8DC63E776097}"/>
    <cellStyle name="Heading 3 2 3" xfId="400" xr:uid="{4BA3A461-50A8-4466-8C81-3C4BB0193B5C}"/>
    <cellStyle name="Heading 3 2 4" xfId="17402" xr:uid="{C7FB3E7A-B872-49DE-A98D-CAE43C4FFC22}"/>
    <cellStyle name="Heading 3 3" xfId="18" xr:uid="{D67A54D3-2026-4E07-A96C-28F16FFD1440}"/>
    <cellStyle name="Heading 3 4" xfId="281" xr:uid="{19CCD4DD-6F51-4797-987A-E441D4135300}"/>
    <cellStyle name="Heading 3 5" xfId="127" xr:uid="{A498A37D-F527-43B9-B8F3-1B5DDD76A2AC}"/>
    <cellStyle name="Heading 3 6" xfId="446" xr:uid="{BB0519E2-A922-46CC-BFCF-8F29F848D82B}"/>
    <cellStyle name="Heading 4 2" xfId="44" xr:uid="{3B6ABE64-337F-4A76-B3F3-67CE5CF1B93C}"/>
    <cellStyle name="Heading 4 2 2" xfId="250" xr:uid="{7D491F72-EADD-41F9-8B62-C3B2EBBF65A9}"/>
    <cellStyle name="Heading 4 2 3" xfId="401" xr:uid="{5FF12011-B2C7-44AF-9CCB-900500DF49A8}"/>
    <cellStyle name="Heading 4 2 4" xfId="17403" xr:uid="{158D4938-26F3-46D0-95A2-C941A34C30DB}"/>
    <cellStyle name="Heading 4 3" xfId="19" xr:uid="{0F7985D8-D7A8-4917-BFD6-6ED753556E43}"/>
    <cellStyle name="Heading 4 4" xfId="128" xr:uid="{FD022131-BECB-49DE-B4ED-8E85CEF575F3}"/>
    <cellStyle name="Heading 4 5" xfId="447" xr:uid="{873D4B54-2E66-42FB-9CFE-960B91C4680E}"/>
    <cellStyle name="Heading1" xfId="2600" xr:uid="{CF08FEF2-567E-4C48-9A8F-F2A28740D30C}"/>
    <cellStyle name="Heading1 2" xfId="2601" xr:uid="{8E8EADC8-7F33-404A-9BAC-86329FA91BF1}"/>
    <cellStyle name="Heading1 3" xfId="2602" xr:uid="{32A633DF-5284-43A6-A0FF-B632D7CCE564}"/>
    <cellStyle name="Heading1 4" xfId="2603" xr:uid="{629B7FE8-6A20-40B2-8F5A-AA878401E590}"/>
    <cellStyle name="Heading2" xfId="2604" xr:uid="{E4877469-4D98-4CB8-B12E-E2E26A27DE27}"/>
    <cellStyle name="Heading2 2" xfId="2605" xr:uid="{3CD1EEA0-38F9-4052-8B27-2A8AEB410DD9}"/>
    <cellStyle name="Heading2 3" xfId="2606" xr:uid="{04B2A3E1-58E6-4881-8E3A-6CA460CC7194}"/>
    <cellStyle name="Heading2 4" xfId="2607" xr:uid="{05630234-E253-4626-B87C-B124A99E7940}"/>
    <cellStyle name="Helv" xfId="2608" xr:uid="{126B553E-5DD4-461A-8B37-164972D8D75E}"/>
    <cellStyle name="HIGHLIGHT" xfId="2609" xr:uid="{6E8AFF79-056F-4E27-BE47-3BAA1C0A2FB7}"/>
    <cellStyle name="Hiperligação" xfId="2610" xr:uid="{EE614556-012B-4C67-BE33-87530B7D73C3}"/>
    <cellStyle name="Hiperligação visitada" xfId="2611" xr:uid="{EEF27C43-8DFE-4B77-A892-4D15FF8BFC7C}"/>
    <cellStyle name="Hiperligação_Airone eis budget 2011" xfId="2612" xr:uid="{F7678646-206F-4F4B-84FF-292A5909F29C}"/>
    <cellStyle name="Hiperlink 2" xfId="551" xr:uid="{3B14655D-CDEA-4832-963C-D6119FFF961B}"/>
    <cellStyle name="Hyperlink 2" xfId="137" xr:uid="{97DF0C92-6305-4A77-945C-F69A8C139AF5}"/>
    <cellStyle name="Hyperlink 2 2" xfId="251" xr:uid="{6FD8B364-1B87-4FFB-93D0-EB91FF48D7DB}"/>
    <cellStyle name="Hyperlink 2 3" xfId="402" xr:uid="{C15C1B79-E362-4C3D-8D0F-41F35F39A592}"/>
    <cellStyle name="Hyperlink 2 4" xfId="2614" xr:uid="{53FDCC89-2EE7-4564-B0D3-64F878B15D35}"/>
    <cellStyle name="Hyperlink 3" xfId="252" xr:uid="{38760485-5219-4508-B93A-02925F576465}"/>
    <cellStyle name="Hyperliᯮk segui᫤o" xfId="2613" xr:uid="{02E6FEAC-36E7-4A54-99A0-383B9BEDD502}"/>
    <cellStyle name="Hyp᧥rlink_A᫬exandre" xfId="2615" xr:uid="{C34B41F9-122F-4A07-950C-E81720AC1B49}"/>
    <cellStyle name="Incorrecto" xfId="2616" xr:uid="{97DB152D-9D2B-460C-A674-1741E3FBEBC1}"/>
    <cellStyle name="Incorreto" xfId="98" xr:uid="{86A919C3-9495-449B-872C-1050368A1907}"/>
    <cellStyle name="Incorreto 2" xfId="2617" xr:uid="{192E4A9F-4387-46DF-B604-F9E8C721E428}"/>
    <cellStyle name="Incorreto 2 2" xfId="2618" xr:uid="{096F0C97-975D-4693-9D96-65AA5185EBFC}"/>
    <cellStyle name="Incorreto 2 3" xfId="2619" xr:uid="{9D8B1AAD-B597-49F5-A22C-FDC75C54D16A}"/>
    <cellStyle name="Incorreto 2 4" xfId="2620" xr:uid="{3D0B7324-F1F9-4539-B227-1D73270A6A48}"/>
    <cellStyle name="Incorreto 2 5" xfId="2621" xr:uid="{477DA268-51C6-46BB-BDFA-E36C9CA8C22F}"/>
    <cellStyle name="Incorreto 2 6" xfId="17485" xr:uid="{F98D2D14-8727-4ECA-A742-FF643EB9B677}"/>
    <cellStyle name="Incorreto 2_desc" xfId="2622" xr:uid="{0C48B0A6-DC2C-441B-B92B-E0342A264606}"/>
    <cellStyle name="Incorreto 3" xfId="2623" xr:uid="{307EC280-5D0C-4ED3-8A01-7219E76E181B}"/>
    <cellStyle name="Incorreto 3 2" xfId="2624" xr:uid="{8D1EEE5B-F214-4AEF-8CCF-71EDAD4FAC91}"/>
    <cellStyle name="Incorreto 3 3" xfId="2625" xr:uid="{EABC753D-1B3F-447C-937F-A81482A969AC}"/>
    <cellStyle name="Incorreto 3 4" xfId="2626" xr:uid="{E5E767D7-8C15-40B2-8D6A-6C0CD21E9A90}"/>
    <cellStyle name="Incorreto 3 5" xfId="2627" xr:uid="{DE982EDF-A88C-4A6C-9799-CD88D6A4D8E7}"/>
    <cellStyle name="Incorreto 3 6" xfId="17484" xr:uid="{7C3D3B55-FA61-4B48-B22E-70AB1B084708}"/>
    <cellStyle name="Incorreto 4" xfId="10618" xr:uid="{05BB820F-D323-44C6-87CF-C979AEAFE617}"/>
    <cellStyle name="Indefinido" xfId="2628" xr:uid="{D05D1A51-E7B4-4F83-892D-F3D5FD34FD10}"/>
    <cellStyle name="Input (%)" xfId="2629" xr:uid="{F61063CE-63A5-4D08-A242-D211E6A16A49}"/>
    <cellStyle name="Input (£m)" xfId="2630" xr:uid="{6D323680-4A64-424F-83B5-E6C7B7A14773}"/>
    <cellStyle name="Input (No)" xfId="2631" xr:uid="{24C5E573-DC85-496B-B3CE-E77390E6B10C}"/>
    <cellStyle name="Input (x)" xfId="2632" xr:uid="{7DE290F9-4950-4BF8-BEE2-E86FE8B74461}"/>
    <cellStyle name="Input [yellow]" xfId="552" xr:uid="{B6FFA34F-9D1D-4293-BFD5-82524194937C}"/>
    <cellStyle name="Input [yellow] 2" xfId="2633" xr:uid="{B54E533D-D3BF-435D-8098-EDB10BABECBE}"/>
    <cellStyle name="Input [yellow] 2 2" xfId="2634" xr:uid="{4FB69C3D-06A3-4319-8C26-EF9C2F8D3FC0}"/>
    <cellStyle name="Input [yellow] 2 2 2" xfId="2635" xr:uid="{2CD17F05-B0F1-4BFB-A43E-4222D0AAC100}"/>
    <cellStyle name="Input [yellow] 2 2 2 2" xfId="10790" xr:uid="{D72A8A1E-BD12-43EA-AE35-3B5928FB146C}"/>
    <cellStyle name="Input [yellow] 2 2 3" xfId="10789" xr:uid="{E5A5C550-6F49-4D04-8F4B-C30335E95691}"/>
    <cellStyle name="Input [yellow] 2 3" xfId="2636" xr:uid="{6502AB1E-1927-4442-A36F-AD858C434DB1}"/>
    <cellStyle name="Input [yellow] 2 3 2" xfId="2637" xr:uid="{C34D0B32-DA2A-4096-9C93-2047A78827AB}"/>
    <cellStyle name="Input [yellow] 2 3 2 2" xfId="10792" xr:uid="{1875255F-0DEE-4315-9B79-9A689D951912}"/>
    <cellStyle name="Input [yellow] 2 3 3" xfId="10791" xr:uid="{CABE6A73-49C2-4907-85FE-69840F0DEDAA}"/>
    <cellStyle name="Input [yellow] 2 4" xfId="2638" xr:uid="{E26769BC-322C-470E-96C2-61D5F4C9FFC4}"/>
    <cellStyle name="Input [yellow] 2 4 2" xfId="10793" xr:uid="{CA81400A-D0D2-44B0-A1E7-30F8804A7278}"/>
    <cellStyle name="Input [yellow] 2 5" xfId="10788" xr:uid="{005D3E43-EDB2-4AF0-8D52-84AE96D4692C}"/>
    <cellStyle name="Input [yellow] 3" xfId="2639" xr:uid="{EFAFACF2-8A0F-419F-BB35-53AD475F1F75}"/>
    <cellStyle name="Input [yellow] 3 2" xfId="2640" xr:uid="{9D0524D6-33B3-412A-BB75-9D531A38F2DB}"/>
    <cellStyle name="Input [yellow] 3 2 2" xfId="10795" xr:uid="{C8FE85E5-C853-4A96-9803-EC6A9FBE88A1}"/>
    <cellStyle name="Input [yellow] 3 3" xfId="10794" xr:uid="{76AF2CBE-8D98-4EF1-B89C-3DDCD281883A}"/>
    <cellStyle name="Input [yellow] 4" xfId="2641" xr:uid="{C2366861-7877-4E06-B4EB-234EA524AC81}"/>
    <cellStyle name="Input [yellow] 4 2" xfId="2642" xr:uid="{1E1BA818-FB20-4CA4-AC95-16A678CEA528}"/>
    <cellStyle name="Input [yellow] 4 2 2" xfId="10797" xr:uid="{B1906319-AF59-41BB-838A-2F722039D21A}"/>
    <cellStyle name="Input [yellow] 4 3" xfId="10796" xr:uid="{3CC55F79-CE4A-48FF-9E80-6C3AF98A2E10}"/>
    <cellStyle name="Input [yellow] 5" xfId="2643" xr:uid="{232E8658-1C75-4392-A8C3-A4FA180F9B3F}"/>
    <cellStyle name="Input [yellow] 5 2" xfId="10798" xr:uid="{D7ABD458-EFAE-472E-AF98-3985F82ACE32}"/>
    <cellStyle name="Input [yellow] 6" xfId="10787" xr:uid="{17952724-0043-49BC-85E6-029B6ABEE9C3}"/>
    <cellStyle name="Input 10" xfId="2644" xr:uid="{F46C06B4-BAD4-4594-B7CB-334EA725AD68}"/>
    <cellStyle name="Input 10 2" xfId="10799" xr:uid="{E6398381-4BAC-4FC1-BDD0-FE16115DA459}"/>
    <cellStyle name="Input 10 2 2" xfId="12885" xr:uid="{0E602C1E-F648-471E-99BD-587498FC779C}"/>
    <cellStyle name="Input 10 2 2 2" xfId="15762" xr:uid="{435BA1F4-03CF-493E-ADAA-8949D3390DE0}"/>
    <cellStyle name="Input 10 2 2 2 2" xfId="17118" xr:uid="{B2F5BA98-C948-4C56-B49F-1CD5468AA5D8}"/>
    <cellStyle name="Input 11" xfId="2645" xr:uid="{161C0527-40C5-47B8-A35C-CD6180EB9D65}"/>
    <cellStyle name="Input 11 2" xfId="10800" xr:uid="{8AFC215A-4790-4105-86A0-5ED2A2CD57EB}"/>
    <cellStyle name="Input 11 2 2" xfId="12886" xr:uid="{91F1879E-C88F-4016-A6D2-45FFAB229CE1}"/>
    <cellStyle name="Input 11 2 2 2" xfId="15763" xr:uid="{1A4E213A-10F8-4D8E-8E3B-1162C783719D}"/>
    <cellStyle name="Input 11 2 2 2 2" xfId="17119" xr:uid="{66C5747D-AFA2-4AE1-9E78-F1CA30FBB699}"/>
    <cellStyle name="Input 12" xfId="2646" xr:uid="{6D0D167D-4C64-44D3-B103-87671CD25C4C}"/>
    <cellStyle name="Input 12 2" xfId="10801" xr:uid="{828DCCA1-2731-47B2-97F3-36208D15E07D}"/>
    <cellStyle name="Input 12 2 2" xfId="12887" xr:uid="{D00FAC08-851B-459A-AAE5-3FEF1B36544B}"/>
    <cellStyle name="Input 12 2 2 2" xfId="15764" xr:uid="{F74690AA-4F09-4071-9FB7-3618764966D7}"/>
    <cellStyle name="Input 12 2 2 2 2" xfId="17120" xr:uid="{424974D7-40A7-4156-A36D-BCC164E273E3}"/>
    <cellStyle name="Input 2" xfId="45" xr:uid="{5E255042-F8DC-4B45-A39E-9E430627DFF6}"/>
    <cellStyle name="Input 2 2" xfId="253" xr:uid="{4D7D162F-E904-4B4E-A1DC-7962E94AA9A8}"/>
    <cellStyle name="Input 2 2 2" xfId="10803" xr:uid="{B52DBB8E-9860-4BA1-A52F-426AE8C6D85A}"/>
    <cellStyle name="Input 2 2 2 2" xfId="12889" xr:uid="{9555B6F2-8E03-403C-A374-F0C1630FB8B8}"/>
    <cellStyle name="Input 2 2 2 2 2" xfId="15766" xr:uid="{3BA56054-0B12-4709-901F-B01537618F12}"/>
    <cellStyle name="Input 2 2 2 2 2 2" xfId="17122" xr:uid="{2CEA321F-B4E4-4DB9-A82B-A82DE543C809}"/>
    <cellStyle name="Input 2 2 3" xfId="2648" xr:uid="{3FDC5C54-29B1-4009-AF84-16BC4E654EB9}"/>
    <cellStyle name="Input 2 3" xfId="403" xr:uid="{58484983-D015-44E6-A3AD-D6A42844B0D0}"/>
    <cellStyle name="Input 2 3 2" xfId="12888" xr:uid="{1C571DCC-1BC1-4A5A-BB35-4BD4B1433133}"/>
    <cellStyle name="Input 2 3 2 2" xfId="15765" xr:uid="{32577496-6039-41D2-84B2-6FC1050897CB}"/>
    <cellStyle name="Input 2 3 2 2 2" xfId="17121" xr:uid="{9EA9104F-57C9-4045-97E3-7EF9615D3FC6}"/>
    <cellStyle name="Input 2 3 3" xfId="10802" xr:uid="{4BAEB0AB-087F-4C72-AA2F-CAFD65C3F662}"/>
    <cellStyle name="Input 2 4" xfId="2647" xr:uid="{CDB3D32C-56AF-4345-83E1-2DCAC9720C76}"/>
    <cellStyle name="Input 2 5" xfId="17390" xr:uid="{3B02CCDE-46FC-4EC3-A4FD-84BC30C797E7}"/>
    <cellStyle name="Input 3" xfId="23" xr:uid="{93A9E308-7921-4A97-BC5E-05DBE507CB8D}"/>
    <cellStyle name="Input 3 2" xfId="2650" xr:uid="{4FC38267-BDD1-48F0-8212-07AB5F51DF60}"/>
    <cellStyle name="Input 3 2 2" xfId="10805" xr:uid="{A2536231-B75B-4B09-A804-9FE02B794A54}"/>
    <cellStyle name="Input 3 2 2 2" xfId="12891" xr:uid="{155C0487-7EAE-466E-B55E-10FFA20349B3}"/>
    <cellStyle name="Input 3 2 2 2 2" xfId="15768" xr:uid="{C9F91AE9-4FF9-46B8-BF34-12DE920CE999}"/>
    <cellStyle name="Input 3 2 2 2 2 2" xfId="17124" xr:uid="{C78F420D-3D54-45D6-B3E0-0D104B5029C6}"/>
    <cellStyle name="Input 3 3" xfId="10804" xr:uid="{6AB542A7-70CE-4132-A5FA-A9B2BF9204FC}"/>
    <cellStyle name="Input 3 3 2" xfId="12890" xr:uid="{4945DD48-A786-45AA-92C4-A29326498616}"/>
    <cellStyle name="Input 3 3 2 2" xfId="15767" xr:uid="{405DDEB6-C451-4534-9B6A-5C99B9539D00}"/>
    <cellStyle name="Input 3 3 2 2 2" xfId="17123" xr:uid="{9A10F231-FCBC-49F1-940A-6A71360015E5}"/>
    <cellStyle name="Input 3 4" xfId="2649" xr:uid="{C0CF8E9D-DCC8-4325-9358-9FF4B7100058}"/>
    <cellStyle name="Input 4" xfId="2651" xr:uid="{AAF02579-9DF1-464C-8A78-A88D1F74937F}"/>
    <cellStyle name="Input 4 2" xfId="2652" xr:uid="{BAC00690-4001-467A-9ADE-7BC4AA952C9A}"/>
    <cellStyle name="Input 4 2 2" xfId="10807" xr:uid="{AC28D98B-F16F-4232-B45B-42D9FE16F551}"/>
    <cellStyle name="Input 4 2 2 2" xfId="12893" xr:uid="{E6A9349C-11EA-4276-B279-E44089DBBCBE}"/>
    <cellStyle name="Input 4 2 2 2 2" xfId="15770" xr:uid="{8015880A-79EB-47C7-A5A9-9072D93C3589}"/>
    <cellStyle name="Input 4 2 2 2 2 2" xfId="17126" xr:uid="{EADDD4FF-54A1-4A74-B115-4CC80415A88B}"/>
    <cellStyle name="Input 4 3" xfId="10806" xr:uid="{4B7EFBFF-A70B-46C6-B4E0-6D97E0C381FD}"/>
    <cellStyle name="Input 4 3 2" xfId="12892" xr:uid="{C44F7A16-54C4-4102-BB5A-DB63F13C3853}"/>
    <cellStyle name="Input 4 3 2 2" xfId="15769" xr:uid="{B66CCDB9-E3D4-42A5-B83B-2DA5DF07E31F}"/>
    <cellStyle name="Input 4 3 2 2 2" xfId="17125" xr:uid="{64C95FB9-62FD-45A9-B56C-28FEB560A5B9}"/>
    <cellStyle name="Input 5" xfId="2653" xr:uid="{A2E412CC-FC86-4537-83BF-56D5E5612AE0}"/>
    <cellStyle name="Input 5 2" xfId="2654" xr:uid="{6028CF72-96BA-42B3-9D77-FCC99B21415B}"/>
    <cellStyle name="Input 5 2 2" xfId="10809" xr:uid="{29191CA6-CF5C-43E3-9AA6-5854BBD7C1AE}"/>
    <cellStyle name="Input 5 2 2 2" xfId="12895" xr:uid="{A04F09AB-8AFF-46B0-8D2F-2307AABEA329}"/>
    <cellStyle name="Input 5 2 2 2 2" xfId="15772" xr:uid="{C0CB12E7-20CD-47D2-BA97-89F14A927664}"/>
    <cellStyle name="Input 5 2 2 2 2 2" xfId="17128" xr:uid="{1AC44679-96B5-4770-80F9-82C63193D40B}"/>
    <cellStyle name="Input 5 3" xfId="10808" xr:uid="{78F4F950-79C4-4726-8386-3976C592DEBF}"/>
    <cellStyle name="Input 5 3 2" xfId="12894" xr:uid="{BC09E683-BBD8-4706-B612-F5EFD2CEB3A7}"/>
    <cellStyle name="Input 5 3 2 2" xfId="15771" xr:uid="{6A1CE1B2-51C5-483A-9577-2BB3FA09C952}"/>
    <cellStyle name="Input 5 3 2 2 2" xfId="17127" xr:uid="{D619021B-B4B4-49BD-AE80-5162E3945430}"/>
    <cellStyle name="Input 6" xfId="2655" xr:uid="{895A47A1-0580-4500-9D94-D93A93951806}"/>
    <cellStyle name="Input 6 2" xfId="2656" xr:uid="{3FE941B5-9CAF-4A44-9F2C-A344E1B24E6D}"/>
    <cellStyle name="Input 6 2 2" xfId="10811" xr:uid="{E8D64DAB-2E95-48A1-BEA3-E250D1125D05}"/>
    <cellStyle name="Input 6 2 2 2" xfId="12897" xr:uid="{008E47CA-BDFA-4645-9C8D-A1F277031CAB}"/>
    <cellStyle name="Input 6 2 2 2 2" xfId="15774" xr:uid="{142B5EDB-F870-4BF0-BC17-ED3D8071E0B6}"/>
    <cellStyle name="Input 6 2 2 2 2 2" xfId="17130" xr:uid="{DC5C177C-61EB-4873-A621-D21B57ED33AB}"/>
    <cellStyle name="Input 6 3" xfId="10810" xr:uid="{9B21F1EC-B2B1-4A36-BF9F-ECABBAC15BCB}"/>
    <cellStyle name="Input 6 3 2" xfId="12896" xr:uid="{B7EBA05C-74CF-4215-81CF-A18276D6A033}"/>
    <cellStyle name="Input 6 3 2 2" xfId="15773" xr:uid="{3FB428CE-2F90-4DB6-8551-C823389F1AE5}"/>
    <cellStyle name="Input 6 3 2 2 2" xfId="17129" xr:uid="{E45E5940-B9FE-40CE-91EE-5EC35BDF6A89}"/>
    <cellStyle name="Input 7" xfId="2657" xr:uid="{034D111D-9218-46CC-A2F3-97C740B5BB83}"/>
    <cellStyle name="Input 7 2" xfId="2658" xr:uid="{5C0DA0BA-71D1-4A23-B48F-C17A604BA049}"/>
    <cellStyle name="Input 7 2 2" xfId="10813" xr:uid="{DAC10028-451B-4AAB-AE05-E1E0AEEBEB29}"/>
    <cellStyle name="Input 7 2 2 2" xfId="12899" xr:uid="{7C56D310-B536-44E5-B097-BBD2060CFB0F}"/>
    <cellStyle name="Input 7 2 2 2 2" xfId="15776" xr:uid="{3A61B028-C74A-4B63-AAA8-9802641B0D3D}"/>
    <cellStyle name="Input 7 2 2 2 2 2" xfId="17132" xr:uid="{4659BBE4-FB8C-4099-932C-F481300E6E09}"/>
    <cellStyle name="Input 7 3" xfId="10812" xr:uid="{4C664463-C763-4085-BF1A-4CAAC521AF17}"/>
    <cellStyle name="Input 7 3 2" xfId="12898" xr:uid="{FD297CB6-6A71-4981-B154-E4ACF64BEED9}"/>
    <cellStyle name="Input 7 3 2 2" xfId="15775" xr:uid="{A29ACEFE-07A0-4576-8136-FCB1915DF9DC}"/>
    <cellStyle name="Input 7 3 2 2 2" xfId="17131" xr:uid="{FB1A11B5-CDF1-4574-A204-BC9F74A19B1A}"/>
    <cellStyle name="Input 8" xfId="2659" xr:uid="{380351AB-5F38-4081-AEF6-E324CE290F5E}"/>
    <cellStyle name="Input 8 2" xfId="2660" xr:uid="{B8734643-F1C3-4ACD-A80E-F1581CADEBB1}"/>
    <cellStyle name="Input 8 2 2" xfId="10815" xr:uid="{8DF849A4-821D-4D7B-B520-41AABDB23190}"/>
    <cellStyle name="Input 8 2 2 2" xfId="12901" xr:uid="{A6DBE251-855A-4EAF-85A8-545EFDAB0643}"/>
    <cellStyle name="Input 8 2 2 2 2" xfId="15778" xr:uid="{29E7791E-B09F-4C82-B111-7E226409F059}"/>
    <cellStyle name="Input 8 2 2 2 2 2" xfId="17134" xr:uid="{251EEAC4-1A80-4C95-B6CC-5F1E3242E8C5}"/>
    <cellStyle name="Input 8 3" xfId="10814" xr:uid="{B9A76AC0-4579-41D4-8EE1-69A6D0347309}"/>
    <cellStyle name="Input 8 3 2" xfId="12900" xr:uid="{69DBE34F-B725-4906-B3E9-6E5705EB4885}"/>
    <cellStyle name="Input 8 3 2 2" xfId="15777" xr:uid="{3E4B41DD-9874-451F-9CB3-225CFDFC5886}"/>
    <cellStyle name="Input 8 3 2 2 2" xfId="17133" xr:uid="{62E85BB3-A878-42B8-8E98-161AF2163A2A}"/>
    <cellStyle name="Input 9" xfId="2661" xr:uid="{104270FD-B01E-42C4-82C3-7C9000B123F6}"/>
    <cellStyle name="Input 9 2" xfId="10816" xr:uid="{4383B31E-D3EB-411F-8DC6-C1B7C0444D86}"/>
    <cellStyle name="Input 9 2 2" xfId="12902" xr:uid="{4A71DFF7-C1E8-4E89-8DB4-29BC45CF28D9}"/>
    <cellStyle name="Input 9 2 2 2" xfId="15779" xr:uid="{DFD4FCAC-F549-4F1D-B751-435485705AAC}"/>
    <cellStyle name="Input 9 2 2 2 2" xfId="17135" xr:uid="{DBC3FCEF-2B74-44CC-9DC3-B838BE153072}"/>
    <cellStyle name="Input Currency" xfId="2662" xr:uid="{2F0D6D09-B1E6-4F61-A335-F6F459F4BA63}"/>
    <cellStyle name="Input Date" xfId="2663" xr:uid="{A9A7AF05-36BA-4F56-9DC1-63D45BF0A136}"/>
    <cellStyle name="Input Fixed [0]" xfId="2664" xr:uid="{90CEFC81-5339-41D3-940A-2C8AB22D2AB2}"/>
    <cellStyle name="Input Normal" xfId="2665" xr:uid="{138666EC-9192-4023-A719-3005AF797823}"/>
    <cellStyle name="Input Percent" xfId="2666" xr:uid="{EFF9CB85-31D4-412F-9734-42D1825D47C0}"/>
    <cellStyle name="Input Percent [2]" xfId="2667" xr:uid="{58DC0260-9B2A-429E-8C86-C18D8D7F54B4}"/>
    <cellStyle name="Input Percent_~2144771" xfId="2668" xr:uid="{FBFA7C4D-A97F-4584-AE77-119E690AF7D1}"/>
    <cellStyle name="Input Titles" xfId="2669" xr:uid="{BE4ED52E-883C-4DB5-A4AA-9FC6B21C5389}"/>
    <cellStyle name="InputNormal" xfId="2670" xr:uid="{00D48325-3C2E-4878-9331-135D48C26BC3}"/>
    <cellStyle name="KPMG Heading 1" xfId="2671" xr:uid="{A87ACAAD-9578-48BC-96EB-0F4FD7AB8402}"/>
    <cellStyle name="KPMG Heading 2" xfId="2672" xr:uid="{ED7DE9C2-0C4B-4458-8F31-DFC78404295B}"/>
    <cellStyle name="KPMG Heading 3" xfId="2673" xr:uid="{3324EB5F-F84D-48FB-9FE1-AC7D6B146895}"/>
    <cellStyle name="KPMG Heading 4" xfId="2674" xr:uid="{075F4DC4-A37C-49C0-AB08-43FB9F1C4B82}"/>
    <cellStyle name="KPMG Normal" xfId="2675" xr:uid="{A29D3D0D-F995-40E5-B8FF-EC0DFEED5F5D}"/>
    <cellStyle name="KPMG Normal Text" xfId="2676" xr:uid="{134F5FFB-2F5B-4F2F-AF76-6C2C188E1BBA}"/>
    <cellStyle name="l]_x000d__x000a_Path=M:\RIOCEN01_x000d__x000a_Name=Carlos Emilio Brousse_x000d__x000a_DDEApps=nsf,nsg,nsh,ntf,ns2,ors,org_x000d__x000a_SmartIcons=Todos_x000d__x000a_" xfId="2677" xr:uid="{D0722A2C-22F1-4354-88D4-CC4B2E4E8864}"/>
    <cellStyle name="Linked Cell 2" xfId="46" xr:uid="{579E1782-65C9-4D22-A148-96E7A574D6DF}"/>
    <cellStyle name="Linked Cell 2 2" xfId="254" xr:uid="{D82D6259-5492-4E86-A3A8-AE1B9B187542}"/>
    <cellStyle name="Linked Cell 2 3" xfId="404" xr:uid="{DB591D7C-37FD-4400-8DEB-4B9DDA0C9199}"/>
    <cellStyle name="Linked Cell 2 4" xfId="2678" xr:uid="{2D79571C-8AEE-4056-A11A-9CE1825D3A42}"/>
    <cellStyle name="Linked Cell 2 5" xfId="17384" xr:uid="{CE73F648-EB8E-4B8B-8FB0-480150A0D837}"/>
    <cellStyle name="Linked Cell 3" xfId="26" xr:uid="{EC762262-AEA7-49BB-AC23-85A190928B7C}"/>
    <cellStyle name="Linked Cell 3 2" xfId="2679" xr:uid="{7F883FF2-3AA8-4731-9A1F-28D2645CCED2}"/>
    <cellStyle name="M S SANS SERIF" xfId="2680" xr:uid="{D821C6C2-F40D-4076-8879-27154B605E71}"/>
    <cellStyle name="MACRO OLGA" xfId="2681" xr:uid="{466A9617-A098-4F0E-A5E1-4F2F023325A0}"/>
    <cellStyle name="MACRO OLGA 2" xfId="2682" xr:uid="{CC1A38CB-E1D7-42EC-9849-EA6EE775E1C4}"/>
    <cellStyle name="MACRO OLGA 2 2" xfId="10818" xr:uid="{2ED092B3-57CD-4A25-BD7A-2AD35E3DBF38}"/>
    <cellStyle name="MACRO OLGA 2 2 2" xfId="12904" xr:uid="{F35D377A-23DA-4189-B9A6-0A429FFA9407}"/>
    <cellStyle name="MACRO OLGA 2 2 2 2" xfId="15781" xr:uid="{D71B24A1-3934-4CAC-A4B9-A37AABAD89E7}"/>
    <cellStyle name="MACRO OLGA 2 2 2 2 2" xfId="17137" xr:uid="{C0E06532-64F3-4497-8736-6B33F06D843B}"/>
    <cellStyle name="MACRO OLGA 2 2 2 3" xfId="17046" xr:uid="{2D74BD5D-3E1D-4733-A589-108A312667B5}"/>
    <cellStyle name="MACRO OLGA 2 2 3" xfId="17019" xr:uid="{5AFA426C-1508-4C60-9B87-1943BEF37B72}"/>
    <cellStyle name="MACRO OLGA 2 3" xfId="16984" xr:uid="{627C1F02-4B49-47D8-937B-B93C2577DF3F}"/>
    <cellStyle name="MACRO OLGA 3" xfId="10817" xr:uid="{699D7D46-0B2E-473C-82B7-8904108A2C6A}"/>
    <cellStyle name="MACRO OLGA 3 2" xfId="12903" xr:uid="{71A0C0DF-9C7C-410F-A5B4-A7DC82910923}"/>
    <cellStyle name="MACRO OLGA 3 2 2" xfId="15780" xr:uid="{3D55D000-DF21-49EA-880B-5E62E1FCEF9B}"/>
    <cellStyle name="MACRO OLGA 3 2 2 2" xfId="17136" xr:uid="{A59D9386-93DD-4BA8-B0B0-A696F7ACACB0}"/>
    <cellStyle name="MACRO OLGA 3 2 3" xfId="17045" xr:uid="{0D53D9BF-ED0B-4803-AB49-BEC4F6CAEAF6}"/>
    <cellStyle name="MACRO OLGA 3 3" xfId="17018" xr:uid="{74EE898B-EFC8-4BFB-AC83-6FE53A1F7B3E}"/>
    <cellStyle name="MACRO OLGA 4" xfId="16983" xr:uid="{67F73111-1344-4330-8B4B-1ADB75EB3480}"/>
    <cellStyle name="MacroCode" xfId="2683" xr:uid="{37A78CD4-602E-43B6-AF3F-7587564C3469}"/>
    <cellStyle name="MacroCode 2" xfId="2684" xr:uid="{ED69F442-ACFD-490D-A833-3525CF48835C}"/>
    <cellStyle name="Migliaia (0)_Copia di (TOTOUTST 1)" xfId="2685" xr:uid="{B0836EEC-59B3-484F-B8DE-2DFFCDA60B42}"/>
    <cellStyle name="Migliaia [0]_SITE EVALUATION Option2" xfId="2686" xr:uid="{C0684835-BFD5-4B7B-B768-2073FAD0D337}"/>
    <cellStyle name="Migliaia_Budget_2011_ServCharge_AIRONE" xfId="2687" xr:uid="{71008D61-714B-4A86-8550-EAC84ADB6CD7}"/>
    <cellStyle name="Mike" xfId="2688" xr:uid="{64C7E14A-648C-4F7D-A847-BB83AF8E75D6}"/>
    <cellStyle name="Millares [0]_ Distribution of revenue" xfId="2689" xr:uid="{70BEEBD8-E1A5-4E73-8EE4-619E81567037}"/>
    <cellStyle name="Millares_ Distribution of revenue" xfId="2690" xr:uid="{61B8447F-4CD6-406B-879D-745FF3EABC43}"/>
    <cellStyle name="Milliers [0]_8Gallery BP 2005-12-02" xfId="2691" xr:uid="{DCC8A1D5-062A-4E9E-9556-B0FBC87EC822}"/>
    <cellStyle name="Milliers_8Gallery BP 2005-12-02" xfId="2692" xr:uid="{E64F555D-FB72-4ECE-AD7D-B4391D98218D}"/>
    <cellStyle name="Model" xfId="553" xr:uid="{91F15425-9365-4FF6-8BFC-3B6782968C26}"/>
    <cellStyle name="Model 2" xfId="2693" xr:uid="{B4974D71-2A9D-4A16-BC8B-3977FBF7EB39}"/>
    <cellStyle name="Moeda 2" xfId="508" xr:uid="{9CFA02F8-B7AA-4CE9-AEE4-10180EE6949E}"/>
    <cellStyle name="Moeda 2 2" xfId="554" xr:uid="{2B6656DE-47B9-44BE-8AEB-A9C6239C807F}"/>
    <cellStyle name="Moeda 2 3" xfId="555" xr:uid="{864561CE-0533-4C21-9152-2E5245F29355}"/>
    <cellStyle name="Moeda 2 3 2" xfId="17487" xr:uid="{87933B56-1783-455D-A2C6-F3F31045A0A0}"/>
    <cellStyle name="Moeda 2 4" xfId="10819" xr:uid="{D077E506-BFE5-4707-9D86-11F24AF71541}"/>
    <cellStyle name="Moeda 2 5" xfId="10619" xr:uid="{DC082691-3432-442F-BDCA-CF0C79436F05}"/>
    <cellStyle name="Moeda 3" xfId="2695" xr:uid="{1DCA3193-ADE9-4DCE-954B-F1DD451758C4}"/>
    <cellStyle name="Moeda 3 2" xfId="2696" xr:uid="{17081732-6F16-4FB0-83CC-DD39839BC7C8}"/>
    <cellStyle name="Moeda 3 2 2" xfId="10821" xr:uid="{6F3A7C22-90B6-4CC6-BC98-C8D92E773185}"/>
    <cellStyle name="Moeda 3 2 2 2" xfId="11829" xr:uid="{B35C667E-8E22-4F4E-9F7B-5B8F8F84B81E}"/>
    <cellStyle name="Moeda 3 2 2 2 2" xfId="13730" xr:uid="{C9106035-797A-4320-948F-CA805A111F75}"/>
    <cellStyle name="Moeda 3 2 2 2 2 2" xfId="16582" xr:uid="{6D5FC80F-F7ED-4644-B5B2-34A36BC16003}"/>
    <cellStyle name="Moeda 3 2 2 2 3" xfId="15121" xr:uid="{D9ED2ABC-85FF-4B01-901D-80A1C14D3EA3}"/>
    <cellStyle name="Moeda 3 2 2 3" xfId="12906" xr:uid="{1224A2F2-1AB2-4452-8BE1-C8AB7FF9F404}"/>
    <cellStyle name="Moeda 3 2 2 3 2" xfId="15783" xr:uid="{0C1CEE17-DC16-45B3-BE40-9F35AE3BCEA2}"/>
    <cellStyle name="Moeda 3 2 2 4" xfId="14323" xr:uid="{A837C07D-747B-4C64-B30C-CC5BDDC95E4A}"/>
    <cellStyle name="Moeda 3 2 3" xfId="11421" xr:uid="{639E3BB5-CF7B-4C36-907A-3916F704D6DB}"/>
    <cellStyle name="Moeda 3 2 3 2" xfId="13331" xr:uid="{A7EE8604-1533-45C9-8CE8-038FCC3CFE23}"/>
    <cellStyle name="Moeda 3 2 3 2 2" xfId="16183" xr:uid="{14A58DA8-F69E-4A5B-B3BB-50DD6102245D}"/>
    <cellStyle name="Moeda 3 2 3 3" xfId="14722" xr:uid="{727A3CE0-B755-4DD7-8655-B410E075639F}"/>
    <cellStyle name="Moeda 3 2 4" xfId="12619" xr:uid="{0FE6E024-9E74-4C16-845B-0B7B3EDA6A34}"/>
    <cellStyle name="Moeda 3 2 4 2" xfId="15511" xr:uid="{71A492A0-7F6F-4184-9FFC-79EFC1DF4934}"/>
    <cellStyle name="Moeda 3 2 5" xfId="14119" xr:uid="{D0B52E94-3836-4AC4-819A-9BA1D50AA73E}"/>
    <cellStyle name="Moeda 3 2 6" xfId="17489" xr:uid="{FC0D8C6F-EC7A-4FE5-BE03-39E71B0EBF4B}"/>
    <cellStyle name="Moeda 3 3" xfId="2697" xr:uid="{E48540F3-5C70-4932-96BF-BD46053B242F}"/>
    <cellStyle name="Moeda 3 3 2" xfId="10822" xr:uid="{49299E74-2F15-4CCF-AAD0-FB595463C6AE}"/>
    <cellStyle name="Moeda 3 3 2 2" xfId="11830" xr:uid="{FD538F5F-9E26-4251-9D21-3A885A825D65}"/>
    <cellStyle name="Moeda 3 3 2 2 2" xfId="13731" xr:uid="{987E6E49-F87D-4AE6-90AD-F2F57CBBAC84}"/>
    <cellStyle name="Moeda 3 3 2 2 2 2" xfId="16583" xr:uid="{6A785D85-2848-41D1-BDAA-2E3FADDD80A1}"/>
    <cellStyle name="Moeda 3 3 2 2 3" xfId="15122" xr:uid="{0808164B-50F8-4B36-9F0D-C855EB920597}"/>
    <cellStyle name="Moeda 3 3 2 3" xfId="12907" xr:uid="{96CD2BF0-DF8D-4EF4-8DB7-C80939CDB6F7}"/>
    <cellStyle name="Moeda 3 3 2 3 2" xfId="15784" xr:uid="{B758DB8E-5752-4944-9EC8-5FB011492B83}"/>
    <cellStyle name="Moeda 3 3 2 4" xfId="14324" xr:uid="{A91A8DBD-A89D-4B5B-87EF-050F84E72EEE}"/>
    <cellStyle name="Moeda 3 3 3" xfId="11422" xr:uid="{A6FF8BA5-635B-43A0-9E69-4BD0E93310E8}"/>
    <cellStyle name="Moeda 3 3 3 2" xfId="13332" xr:uid="{857348EA-A3CF-462E-98B0-5D255FBF2959}"/>
    <cellStyle name="Moeda 3 3 3 2 2" xfId="16184" xr:uid="{9F151FDF-5934-4570-804A-83ED82C1B7C1}"/>
    <cellStyle name="Moeda 3 3 3 3" xfId="14723" xr:uid="{918EF990-4418-4D79-9416-66D48BD06579}"/>
    <cellStyle name="Moeda 3 3 4" xfId="12620" xr:uid="{7A594411-AAB5-449D-B80C-47FE22179D95}"/>
    <cellStyle name="Moeda 3 3 4 2" xfId="15512" xr:uid="{63FF23A8-C93D-4C93-AC72-C0278EB1B8B6}"/>
    <cellStyle name="Moeda 3 3 5" xfId="14120" xr:uid="{8871815E-4C01-459C-B94F-46E666E1BA1B}"/>
    <cellStyle name="Moeda 3 4" xfId="10820" xr:uid="{A6D4D5DD-06C0-488D-A605-A03B61A3676F}"/>
    <cellStyle name="Moeda 3 4 2" xfId="11828" xr:uid="{FCCAB2CE-49A1-41FE-BF16-5A6285BF1246}"/>
    <cellStyle name="Moeda 3 4 2 2" xfId="13729" xr:uid="{6ED203A0-DD1F-4081-A809-0CEBAA3858FB}"/>
    <cellStyle name="Moeda 3 4 2 2 2" xfId="16581" xr:uid="{76D68B96-22E0-44A8-AC5A-757AEC588DF1}"/>
    <cellStyle name="Moeda 3 4 2 3" xfId="15120" xr:uid="{DED3A616-BDD2-45A0-A82F-35F361B7AD5D}"/>
    <cellStyle name="Moeda 3 4 3" xfId="12905" xr:uid="{E1D93DA6-C188-4856-AF71-EEB1F2F30F53}"/>
    <cellStyle name="Moeda 3 4 3 2" xfId="15782" xr:uid="{F2BBA4CD-F46B-4462-AA02-6BA22E1C24EE}"/>
    <cellStyle name="Moeda 3 4 4" xfId="14322" xr:uid="{DA9653C3-CC69-4516-8DA4-034C4E531F40}"/>
    <cellStyle name="Moeda 3 5" xfId="11420" xr:uid="{D4EA36C8-0C17-4FB2-B538-7FC753637A8B}"/>
    <cellStyle name="Moeda 3 5 2" xfId="13330" xr:uid="{A90762FA-89D5-4BFC-9DEA-BB9CD9741EEE}"/>
    <cellStyle name="Moeda 3 5 2 2" xfId="16182" xr:uid="{AAF69395-DD04-45C0-B615-6BCCE5003100}"/>
    <cellStyle name="Moeda 3 5 3" xfId="14721" xr:uid="{80896803-8F9B-424A-AFD4-3180C69BB31F}"/>
    <cellStyle name="Moeda 3 6" xfId="12618" xr:uid="{FE7D76A9-4DD2-4EC8-AF49-21285815EDA1}"/>
    <cellStyle name="Moeda 3 6 2" xfId="15510" xr:uid="{2CF25924-8D2F-42C2-8DFF-F7E6781A5D8F}"/>
    <cellStyle name="Moeda 3 7" xfId="14118" xr:uid="{CD2C1ED8-6CD8-4B75-A3FF-159A9D3C6404}"/>
    <cellStyle name="Moeda 3 8" xfId="17488" xr:uid="{25B7C746-401F-436B-94FC-D0A6D880A3E6}"/>
    <cellStyle name="Moeda 3_Fat Aluguel Mínimo 2010" xfId="2698" xr:uid="{FAAFDC36-FA18-4E59-83F6-C2993DCF1A55}"/>
    <cellStyle name="Moeda 4" xfId="2699" xr:uid="{711E14CB-A516-4DD9-9928-517192EAE1F2}"/>
    <cellStyle name="Moeda 4 2" xfId="2700" xr:uid="{9C19CFCE-A46F-44AE-977B-B46C6B778629}"/>
    <cellStyle name="Moeda 4 2 2" xfId="10824" xr:uid="{571D306A-F772-44EC-8C71-A2A85709AB57}"/>
    <cellStyle name="Moeda 4 2 2 2" xfId="11832" xr:uid="{B397FBF9-61D4-43E6-9C99-B7775E99F997}"/>
    <cellStyle name="Moeda 4 2 2 2 2" xfId="13733" xr:uid="{938CA622-FA0C-4F53-A562-60DB573B1E8C}"/>
    <cellStyle name="Moeda 4 2 2 2 2 2" xfId="16585" xr:uid="{FCE75544-FB16-46CF-90AF-40A86CF215DF}"/>
    <cellStyle name="Moeda 4 2 2 2 3" xfId="15124" xr:uid="{1F48CCD4-54A7-4B4C-B900-5B7C53C726A3}"/>
    <cellStyle name="Moeda 4 2 2 3" xfId="12909" xr:uid="{D7D04C8F-C801-42A9-BE39-56FD8115E5A7}"/>
    <cellStyle name="Moeda 4 2 2 3 2" xfId="15786" xr:uid="{1F5720D3-7339-4A97-A95F-9D6B4B3E9868}"/>
    <cellStyle name="Moeda 4 2 2 4" xfId="14326" xr:uid="{6DE99D9E-3500-4368-B075-E41766F191CD}"/>
    <cellStyle name="Moeda 4 2 3" xfId="11424" xr:uid="{F1F6483D-BA1E-4FC5-B807-D925D0398A97}"/>
    <cellStyle name="Moeda 4 2 3 2" xfId="13334" xr:uid="{5888D467-8A7A-4945-8D9E-41F42035F621}"/>
    <cellStyle name="Moeda 4 2 3 2 2" xfId="16186" xr:uid="{52569EB5-8818-491C-A77F-1CB9BD50A499}"/>
    <cellStyle name="Moeda 4 2 3 3" xfId="14725" xr:uid="{399EA9B3-6A8D-4033-AA17-3D9A280CE73F}"/>
    <cellStyle name="Moeda 4 2 4" xfId="12622" xr:uid="{805224F3-D347-49E9-995C-A464C5DAC4D2}"/>
    <cellStyle name="Moeda 4 2 4 2" xfId="15514" xr:uid="{589E83EE-27BC-4A5C-B7F8-9359D2CE152A}"/>
    <cellStyle name="Moeda 4 2 5" xfId="14122" xr:uid="{67632219-AE73-4513-B168-612CBA582DF5}"/>
    <cellStyle name="Moeda 4 3" xfId="10823" xr:uid="{81F3E082-70B3-4DB5-8308-BBA3EEAD99FC}"/>
    <cellStyle name="Moeda 4 3 2" xfId="11831" xr:uid="{70070FAD-9487-4C3D-8B4F-D73137D95157}"/>
    <cellStyle name="Moeda 4 3 2 2" xfId="13732" xr:uid="{33DCA1F5-238A-4107-BE8B-2451ECA8B292}"/>
    <cellStyle name="Moeda 4 3 2 2 2" xfId="16584" xr:uid="{118D8F0D-1D5C-4A94-8147-08375DB79CAE}"/>
    <cellStyle name="Moeda 4 3 2 3" xfId="15123" xr:uid="{C9C80E5E-F76C-4CB3-81CE-F68F920487FD}"/>
    <cellStyle name="Moeda 4 3 2 4" xfId="17521" xr:uid="{672BF8A9-77F4-4D1C-A9E3-AF15C66F92B6}"/>
    <cellStyle name="Moeda 4 3 3" xfId="12908" xr:uid="{748B8A6B-B810-423D-BD71-4DED80F0ECA4}"/>
    <cellStyle name="Moeda 4 3 3 2" xfId="15785" xr:uid="{A1277010-B39A-4BAE-9D63-5B2D76E8E47F}"/>
    <cellStyle name="Moeda 4 3 4" xfId="14325" xr:uid="{4FAF1883-65D0-4A72-850E-A8C1F59B35C9}"/>
    <cellStyle name="Moeda 4 3 5" xfId="17490" xr:uid="{C4D5EF31-D02F-4B10-9871-76672A6EE17C}"/>
    <cellStyle name="Moeda 4 4" xfId="11423" xr:uid="{CC04D824-C77C-403C-B5C7-F9BB8B82AE53}"/>
    <cellStyle name="Moeda 4 4 2" xfId="13333" xr:uid="{1E7111BB-40AF-43F8-8E8C-BB037CA32B91}"/>
    <cellStyle name="Moeda 4 4 2 2" xfId="16185" xr:uid="{4004D4EC-1BF1-4B53-AAB6-6E06F057D868}"/>
    <cellStyle name="Moeda 4 4 3" xfId="14724" xr:uid="{C3CC6D2B-246D-41F5-9D14-3D781DDA9900}"/>
    <cellStyle name="Moeda 4 5" xfId="12621" xr:uid="{B782E336-3BF8-4237-8455-142A8D891F21}"/>
    <cellStyle name="Moeda 4 5 2" xfId="15513" xr:uid="{4C845F45-12EC-4DEC-99CF-A3C8487980A5}"/>
    <cellStyle name="Moeda 4 6" xfId="14121" xr:uid="{32F36360-3DAD-484D-A10F-4EA7684C3132}"/>
    <cellStyle name="Moeda 5" xfId="2701" xr:uid="{6E41834C-CE0F-4B97-B795-D2A5827AE94C}"/>
    <cellStyle name="Moeda 5 2" xfId="2702" xr:uid="{6CD82A35-2C97-4891-9F36-A29AEA2B7F99}"/>
    <cellStyle name="Moeda 5 2 2" xfId="2703" xr:uid="{9C83888C-E219-4394-B56F-7C6CCA54B5BA}"/>
    <cellStyle name="Moeda 5 2 2 2" xfId="10827" xr:uid="{7770E4BA-FBEC-4166-828C-FBEF8A70B3EB}"/>
    <cellStyle name="Moeda 5 2 2 2 2" xfId="11835" xr:uid="{FEC79BD2-0666-4B5A-B7C8-76E74C639A1C}"/>
    <cellStyle name="Moeda 5 2 2 2 2 2" xfId="13736" xr:uid="{50BA129C-8C92-46F5-826A-70CDFE541DC6}"/>
    <cellStyle name="Moeda 5 2 2 2 2 2 2" xfId="16588" xr:uid="{F51DBA4E-52F6-4ABA-A60B-E266EA9A6389}"/>
    <cellStyle name="Moeda 5 2 2 2 2 3" xfId="15127" xr:uid="{56C63D57-8AF9-444A-8605-A5C3DB85F78E}"/>
    <cellStyle name="Moeda 5 2 2 2 3" xfId="12912" xr:uid="{5BAAA3FB-336E-4608-9EF7-2887E6F4D03F}"/>
    <cellStyle name="Moeda 5 2 2 2 3 2" xfId="15789" xr:uid="{48968004-59C7-42B3-803D-0A2B704D8248}"/>
    <cellStyle name="Moeda 5 2 2 2 4" xfId="14329" xr:uid="{A2C43B48-8E89-40EB-A6C2-97573E885422}"/>
    <cellStyle name="Moeda 5 2 2 3" xfId="11427" xr:uid="{2C27B451-C98E-4D50-9826-557978BEA331}"/>
    <cellStyle name="Moeda 5 2 2 3 2" xfId="13337" xr:uid="{66C893AF-84BB-4BD0-8CDD-E98B92A710A7}"/>
    <cellStyle name="Moeda 5 2 2 3 2 2" xfId="16189" xr:uid="{6C7A0A05-A399-46E5-9A0D-B14453BFB284}"/>
    <cellStyle name="Moeda 5 2 2 3 3" xfId="14728" xr:uid="{5D375EAE-6B7D-4751-BCDA-6AEFAF0BCC51}"/>
    <cellStyle name="Moeda 5 2 2 4" xfId="12625" xr:uid="{FDF4E3E9-E5F3-4D3C-8B8A-5BB3A7D6B2A6}"/>
    <cellStyle name="Moeda 5 2 2 4 2" xfId="15517" xr:uid="{E2777793-7B76-4345-80C4-A083516F6928}"/>
    <cellStyle name="Moeda 5 2 2 5" xfId="14125" xr:uid="{1FAD863E-6F08-4DFA-A67C-EB21620B0602}"/>
    <cellStyle name="Moeda 5 2 3" xfId="10826" xr:uid="{51B2F84A-1EAE-4856-A09F-FD91DB46D341}"/>
    <cellStyle name="Moeda 5 2 3 2" xfId="11834" xr:uid="{2744FF9C-0A43-48F3-870A-DD1C81519B9B}"/>
    <cellStyle name="Moeda 5 2 3 2 2" xfId="13735" xr:uid="{10D2BDAB-46FB-40E2-9C54-C04C0C146B7F}"/>
    <cellStyle name="Moeda 5 2 3 2 2 2" xfId="16587" xr:uid="{3AB936F1-CF10-4016-B48E-5DC226EB3538}"/>
    <cellStyle name="Moeda 5 2 3 2 3" xfId="15126" xr:uid="{3FE07C98-6823-4CA5-9102-7B3878C25A09}"/>
    <cellStyle name="Moeda 5 2 3 3" xfId="12911" xr:uid="{99847A6B-C2DC-402A-B616-E96D72E00B92}"/>
    <cellStyle name="Moeda 5 2 3 3 2" xfId="15788" xr:uid="{E6049D0F-8391-4BBC-A686-DEB29C95DD54}"/>
    <cellStyle name="Moeda 5 2 3 4" xfId="14328" xr:uid="{0C3F1A39-6513-4715-B7B4-49878442B07B}"/>
    <cellStyle name="Moeda 5 2 4" xfId="11426" xr:uid="{28C84B29-DC9F-43C5-8370-1F7C4AF8B018}"/>
    <cellStyle name="Moeda 5 2 4 2" xfId="13336" xr:uid="{5BF50183-B9F8-4299-942A-EF7978A9F691}"/>
    <cellStyle name="Moeda 5 2 4 2 2" xfId="16188" xr:uid="{D50B2371-2841-473B-866B-DAB9E8280752}"/>
    <cellStyle name="Moeda 5 2 4 3" xfId="14727" xr:uid="{FE565308-2C20-45C2-A026-627443E74169}"/>
    <cellStyle name="Moeda 5 2 5" xfId="12624" xr:uid="{B6486A7D-25AA-4EB3-BFE6-007C196D1AD3}"/>
    <cellStyle name="Moeda 5 2 5 2" xfId="15516" xr:uid="{9783374B-6579-4200-B3ED-C02BC3254855}"/>
    <cellStyle name="Moeda 5 2 6" xfId="14124" xr:uid="{A32CDCEB-F494-4E80-8E4E-A4167CC12DC9}"/>
    <cellStyle name="Moeda 5 3" xfId="2704" xr:uid="{78455275-3229-4E7E-A15A-5FE48B3208AB}"/>
    <cellStyle name="Moeda 5 3 2" xfId="2705" xr:uid="{E4636ACA-673D-44D5-8DAC-7CE6951D84F0}"/>
    <cellStyle name="Moeda 5 3 2 2" xfId="10829" xr:uid="{8F74CD28-2ECA-4997-9758-3E3D954B6312}"/>
    <cellStyle name="Moeda 5 3 2 2 2" xfId="11837" xr:uid="{E672E225-7767-4F44-B680-C0547ADF4C08}"/>
    <cellStyle name="Moeda 5 3 2 2 2 2" xfId="13738" xr:uid="{302FB50C-286C-4AEB-BD4D-6B5FAA841204}"/>
    <cellStyle name="Moeda 5 3 2 2 2 2 2" xfId="16590" xr:uid="{28C06A16-C553-43F4-9C50-F5DED2DEF25D}"/>
    <cellStyle name="Moeda 5 3 2 2 2 3" xfId="15129" xr:uid="{FB947A7A-150B-4E16-B7F0-4ABF1725F777}"/>
    <cellStyle name="Moeda 5 3 2 2 3" xfId="12914" xr:uid="{2F924D98-C20F-4E7C-ACAC-AD4245754E24}"/>
    <cellStyle name="Moeda 5 3 2 2 3 2" xfId="15791" xr:uid="{5A67E279-24DE-4A26-9A75-333F7040F2D6}"/>
    <cellStyle name="Moeda 5 3 2 2 4" xfId="14331" xr:uid="{864D82DF-5777-4683-AD5B-0CCDC2EA87EA}"/>
    <cellStyle name="Moeda 5 3 2 3" xfId="11429" xr:uid="{CC98EEBC-254C-449E-9914-182A8DC273C2}"/>
    <cellStyle name="Moeda 5 3 2 3 2" xfId="13339" xr:uid="{65600CA9-A068-4DAF-9F64-A4FA6FD80D1B}"/>
    <cellStyle name="Moeda 5 3 2 3 2 2" xfId="16191" xr:uid="{A7F561A7-9AE2-4B35-BDA9-2BF4AA0D3D0D}"/>
    <cellStyle name="Moeda 5 3 2 3 3" xfId="14730" xr:uid="{FE2BC229-C230-42D4-87A6-151EF86A9B0D}"/>
    <cellStyle name="Moeda 5 3 2 4" xfId="12627" xr:uid="{DAFCEA91-4387-4528-AE87-8B1941268CB1}"/>
    <cellStyle name="Moeda 5 3 2 4 2" xfId="15519" xr:uid="{DA35483D-E585-4DEB-A698-4747990D76AC}"/>
    <cellStyle name="Moeda 5 3 2 5" xfId="14127" xr:uid="{3B793571-3F94-42C3-A62F-D19999CB8757}"/>
    <cellStyle name="Moeda 5 3 3" xfId="10828" xr:uid="{6B6708A6-CE0D-414F-BF24-70B066BB005A}"/>
    <cellStyle name="Moeda 5 3 3 2" xfId="11836" xr:uid="{6785878B-9C5D-4D46-9119-7364200A9C4A}"/>
    <cellStyle name="Moeda 5 3 3 2 2" xfId="13737" xr:uid="{8223B7C7-F17E-42BE-87CA-F5ABF2FE0FD5}"/>
    <cellStyle name="Moeda 5 3 3 2 2 2" xfId="16589" xr:uid="{62B5508D-EF79-4C3C-944C-197EBF33473C}"/>
    <cellStyle name="Moeda 5 3 3 2 3" xfId="15128" xr:uid="{5278E7E9-C969-47BB-B8BF-23E1BB48F9E0}"/>
    <cellStyle name="Moeda 5 3 3 3" xfId="12913" xr:uid="{AFCD11B4-D3B5-459D-A8CC-52B248A2D8FD}"/>
    <cellStyle name="Moeda 5 3 3 3 2" xfId="15790" xr:uid="{37639045-BAAC-45B7-9258-57BC19921BDC}"/>
    <cellStyle name="Moeda 5 3 3 4" xfId="14330" xr:uid="{5CFD052E-742A-449A-B1C6-F1971419B27C}"/>
    <cellStyle name="Moeda 5 3 4" xfId="11428" xr:uid="{D2EB76B7-2F4C-4A86-8992-9ACE46C7BA20}"/>
    <cellStyle name="Moeda 5 3 4 2" xfId="13338" xr:uid="{3C52B52C-4890-480E-91F1-76C1B7B2D7A3}"/>
    <cellStyle name="Moeda 5 3 4 2 2" xfId="16190" xr:uid="{86A1EC8F-16F4-4F3A-AFCF-1CEE4053FD0B}"/>
    <cellStyle name="Moeda 5 3 4 3" xfId="14729" xr:uid="{03C9DB9D-11A7-4173-8147-D638E85CEA5E}"/>
    <cellStyle name="Moeda 5 3 5" xfId="12626" xr:uid="{CAD1E428-CE8D-4F03-8FEA-6B6228CC4C7B}"/>
    <cellStyle name="Moeda 5 3 5 2" xfId="15518" xr:uid="{8BE75F84-D6F3-4BE6-9D13-342AF40FB581}"/>
    <cellStyle name="Moeda 5 3 6" xfId="14126" xr:uid="{1C3251DE-20C3-4072-A30B-D1788E33E548}"/>
    <cellStyle name="Moeda 5 4" xfId="2706" xr:uid="{D8185C53-6F22-43FB-97EE-4FEB71CD4E3A}"/>
    <cellStyle name="Moeda 5 4 2" xfId="10830" xr:uid="{748F5A86-AA05-455A-BE12-A26BE6FB6C55}"/>
    <cellStyle name="Moeda 5 4 2 2" xfId="11838" xr:uid="{D0429370-507F-4DCB-8A74-E11CA256C3C5}"/>
    <cellStyle name="Moeda 5 4 2 2 2" xfId="13739" xr:uid="{16F5149C-78D0-49EE-ABE7-7F6EDD10E733}"/>
    <cellStyle name="Moeda 5 4 2 2 2 2" xfId="16591" xr:uid="{F5597EA1-806A-4A34-936A-BCD51C0943F2}"/>
    <cellStyle name="Moeda 5 4 2 2 3" xfId="15130" xr:uid="{FAC0A428-D07B-40BA-9A26-132586073BD2}"/>
    <cellStyle name="Moeda 5 4 2 3" xfId="12915" xr:uid="{70DA9D60-C769-4D4F-9A81-F99DD7C3CB11}"/>
    <cellStyle name="Moeda 5 4 2 3 2" xfId="15792" xr:uid="{207455BB-EA44-4A65-AB61-C8E7A471BF99}"/>
    <cellStyle name="Moeda 5 4 2 4" xfId="14332" xr:uid="{ED984F8E-8C21-4184-B133-635DB2CA9CB9}"/>
    <cellStyle name="Moeda 5 4 3" xfId="11430" xr:uid="{892A31D2-1E90-40A3-B8C8-1AFDC619885B}"/>
    <cellStyle name="Moeda 5 4 3 2" xfId="13340" xr:uid="{BE47F74A-6464-4B67-B9D3-66E04787E8AE}"/>
    <cellStyle name="Moeda 5 4 3 2 2" xfId="16192" xr:uid="{9FB4CFFD-B73B-4624-BE64-205F3EAF932E}"/>
    <cellStyle name="Moeda 5 4 3 3" xfId="14731" xr:uid="{12DDA5B8-26F7-476E-B92D-7B504C68E19D}"/>
    <cellStyle name="Moeda 5 4 4" xfId="12628" xr:uid="{3823C6CD-B816-4AC7-A62B-0D90641E0131}"/>
    <cellStyle name="Moeda 5 4 4 2" xfId="15520" xr:uid="{F75F7113-2F6E-4A1D-BDE2-A0C63BD253A8}"/>
    <cellStyle name="Moeda 5 4 5" xfId="14128" xr:uid="{42809BA4-E9A8-491C-926A-4A678F09B7CB}"/>
    <cellStyle name="Moeda 5 5" xfId="10825" xr:uid="{115B74D4-9933-4FD6-8302-80E4BF2591F3}"/>
    <cellStyle name="Moeda 5 5 2" xfId="11833" xr:uid="{C398A271-5691-4840-9C0E-4A541A953D91}"/>
    <cellStyle name="Moeda 5 5 2 2" xfId="13734" xr:uid="{42A4817E-86E2-42D8-B34E-649151C18455}"/>
    <cellStyle name="Moeda 5 5 2 2 2" xfId="16586" xr:uid="{B4231138-612E-48FD-9DFB-03EA289BDBF9}"/>
    <cellStyle name="Moeda 5 5 2 3" xfId="15125" xr:uid="{BA3EDAA6-9E3C-4684-B0F8-EB64E948A7F2}"/>
    <cellStyle name="Moeda 5 5 3" xfId="12910" xr:uid="{5A9F7059-9B58-4753-ACA6-E3A94299D0EC}"/>
    <cellStyle name="Moeda 5 5 3 2" xfId="15787" xr:uid="{447FA0B6-FA9D-44F3-90C5-904EE4C75D65}"/>
    <cellStyle name="Moeda 5 5 4" xfId="14327" xr:uid="{79FBBFCA-87C5-4862-8EFC-BC1B6419F352}"/>
    <cellStyle name="Moeda 5 6" xfId="11425" xr:uid="{E2A2CD27-21EA-4AC7-9731-00E71626582F}"/>
    <cellStyle name="Moeda 5 6 2" xfId="13335" xr:uid="{4F71D5F7-E12A-4AC4-A30A-DDF0FCC0E282}"/>
    <cellStyle name="Moeda 5 6 2 2" xfId="16187" xr:uid="{520C07EC-B22F-4FDD-89CE-440D351B2D9D}"/>
    <cellStyle name="Moeda 5 6 3" xfId="14726" xr:uid="{67116C5B-C4C3-4BEE-9266-D961BF12AA7C}"/>
    <cellStyle name="Moeda 5 7" xfId="12623" xr:uid="{75C583BF-1EEB-4603-B541-2F8FD1AA85C8}"/>
    <cellStyle name="Moeda 5 7 2" xfId="15515" xr:uid="{34E069E3-12E3-45D9-9DD9-CE5BF2B5CB2A}"/>
    <cellStyle name="Moeda 5 8" xfId="14123" xr:uid="{6E41B25E-3F84-490F-88DB-515A15964057}"/>
    <cellStyle name="Moeda 5 9" xfId="17486" xr:uid="{20D9F845-6971-42B5-8EB9-25533F94CA68}"/>
    <cellStyle name="Moeda 6" xfId="2707" xr:uid="{41ADE65C-EBC8-47AD-AB2F-67F4EA4B97A3}"/>
    <cellStyle name="Moeda 6 2" xfId="2708" xr:uid="{39AEE036-8062-40BC-8ABE-123AF50602AC}"/>
    <cellStyle name="Moeda 6 2 2" xfId="10832" xr:uid="{D115D1AF-6456-409B-9168-87209B119774}"/>
    <cellStyle name="Moeda 6 2 2 2" xfId="11840" xr:uid="{0800C5A9-EFBA-4E9E-98E9-325CBF83E630}"/>
    <cellStyle name="Moeda 6 2 2 2 2" xfId="13741" xr:uid="{E1660F97-DA71-4394-BC40-2FBF0659A270}"/>
    <cellStyle name="Moeda 6 2 2 2 2 2" xfId="16593" xr:uid="{71292B9E-7D03-4A32-9776-AF0596B36D34}"/>
    <cellStyle name="Moeda 6 2 2 2 3" xfId="15132" xr:uid="{3B372F14-3A89-402C-BD13-D52DD1FB6BE1}"/>
    <cellStyle name="Moeda 6 2 2 3" xfId="12917" xr:uid="{BD596B3E-4CA5-453A-8963-230BB816C8FF}"/>
    <cellStyle name="Moeda 6 2 2 3 2" xfId="15794" xr:uid="{A29B5D62-A1CB-4E8D-BDD7-6BCE9A341C48}"/>
    <cellStyle name="Moeda 6 2 2 4" xfId="14334" xr:uid="{AC750291-1398-4B05-867D-3BD47B59075A}"/>
    <cellStyle name="Moeda 6 2 3" xfId="11432" xr:uid="{F1BACAE3-347D-4D94-A322-AA9FE67A85C1}"/>
    <cellStyle name="Moeda 6 2 3 2" xfId="13342" xr:uid="{D945EED3-ACDC-4064-8B9F-9607989FBE65}"/>
    <cellStyle name="Moeda 6 2 3 2 2" xfId="16194" xr:uid="{EC06E2E2-C5D9-458F-B1CE-08CE059315D9}"/>
    <cellStyle name="Moeda 6 2 3 3" xfId="14733" xr:uid="{6E1A3000-01A1-4712-8D86-1734A59C1B3E}"/>
    <cellStyle name="Moeda 6 2 4" xfId="12630" xr:uid="{43361500-A941-486C-AC57-9D8BFCF56E87}"/>
    <cellStyle name="Moeda 6 2 4 2" xfId="15522" xr:uid="{9E73705B-AD56-418E-B44B-0D39F0E6539D}"/>
    <cellStyle name="Moeda 6 2 5" xfId="14130" xr:uid="{1828C91D-5521-4039-A4AF-BD9B9F02687C}"/>
    <cellStyle name="Moeda 6 3" xfId="10831" xr:uid="{DC6A1BDA-745C-414B-9434-E9997A60079F}"/>
    <cellStyle name="Moeda 6 3 2" xfId="11839" xr:uid="{3D04C8BC-CE14-4CA8-A7AA-E84D369E684E}"/>
    <cellStyle name="Moeda 6 3 2 2" xfId="13740" xr:uid="{58499544-F91C-4E72-A645-E7630D7657B8}"/>
    <cellStyle name="Moeda 6 3 2 2 2" xfId="16592" xr:uid="{DE939417-1ED8-4970-B94D-65AAAB1B8244}"/>
    <cellStyle name="Moeda 6 3 2 3" xfId="15131" xr:uid="{88336940-B1FB-4F4C-A737-28A0094A4B9F}"/>
    <cellStyle name="Moeda 6 3 3" xfId="12916" xr:uid="{A7B77352-6062-4ABD-A429-823D1569BA69}"/>
    <cellStyle name="Moeda 6 3 3 2" xfId="15793" xr:uid="{FD28E62E-16F4-476E-8142-DE038EE33935}"/>
    <cellStyle name="Moeda 6 3 4" xfId="14333" xr:uid="{FC33E178-402A-4AEA-A1A8-DE69B70989A8}"/>
    <cellStyle name="Moeda 6 4" xfId="11431" xr:uid="{A154BB30-7259-4C88-A741-203102302EB2}"/>
    <cellStyle name="Moeda 6 4 2" xfId="13341" xr:uid="{27B9752C-5CDD-4085-A41A-5F828F97BDEB}"/>
    <cellStyle name="Moeda 6 4 2 2" xfId="16193" xr:uid="{35C275DA-4D1B-49A8-9769-7772F71949F3}"/>
    <cellStyle name="Moeda 6 4 3" xfId="14732" xr:uid="{BA13A1C2-DEBC-4B9E-A128-1F6E3BFDD126}"/>
    <cellStyle name="Moeda 6 5" xfId="12629" xr:uid="{5FE0DE1B-F1D9-4440-BEA8-D16D15B97ACB}"/>
    <cellStyle name="Moeda 6 5 2" xfId="15521" xr:uid="{43FE83EA-666A-420E-BBFE-A8D2A56D17F5}"/>
    <cellStyle name="Moeda 6 6" xfId="14129" xr:uid="{9C46376E-FEAE-4ED1-AE70-F75DC47ACEFC}"/>
    <cellStyle name="Moeda 7" xfId="2709" xr:uid="{5BCDB0C0-9E84-4BA0-93EE-502A907F8C93}"/>
    <cellStyle name="Moeda 7 2" xfId="2710" xr:uid="{910BB15E-7C89-40BD-9DC8-BA891D738830}"/>
    <cellStyle name="Moeda 7 2 2" xfId="2711" xr:uid="{5254CFEF-6B97-47A3-A692-12954EE5A397}"/>
    <cellStyle name="Moeda 7 2 2 2" xfId="10835" xr:uid="{513E1F02-B045-4E5E-B136-3A0203C0D396}"/>
    <cellStyle name="Moeda 7 2 2 2 2" xfId="11843" xr:uid="{1ED2707C-3D2A-4FB0-A2B6-79D6EF1AE3BA}"/>
    <cellStyle name="Moeda 7 2 2 2 2 2" xfId="13744" xr:uid="{35341EAB-8A2C-449F-8A36-045EDA0C1402}"/>
    <cellStyle name="Moeda 7 2 2 2 2 2 2" xfId="16596" xr:uid="{ACF931F9-23AF-41B7-9F89-C2BBEF84F876}"/>
    <cellStyle name="Moeda 7 2 2 2 2 3" xfId="15135" xr:uid="{33D58B42-4029-4D44-93C6-20D48D282DFF}"/>
    <cellStyle name="Moeda 7 2 2 2 3" xfId="12920" xr:uid="{9B6BB45B-F869-4FA2-AB02-1B765E1202D4}"/>
    <cellStyle name="Moeda 7 2 2 2 3 2" xfId="15797" xr:uid="{4601ACC3-EB4B-42FD-BACB-22A121C3111E}"/>
    <cellStyle name="Moeda 7 2 2 2 4" xfId="14337" xr:uid="{5EB6B398-248B-4DCD-A666-39DEAE8A9FD8}"/>
    <cellStyle name="Moeda 7 2 2 3" xfId="11435" xr:uid="{68A02CA3-E290-483B-90EB-F4B83DBF2FB1}"/>
    <cellStyle name="Moeda 7 2 2 3 2" xfId="13345" xr:uid="{117279FF-56B3-404C-BE14-F0615E86F44F}"/>
    <cellStyle name="Moeda 7 2 2 3 2 2" xfId="16197" xr:uid="{6ADE15BE-6F11-4A74-A940-2A1E74EB7EC4}"/>
    <cellStyle name="Moeda 7 2 2 3 3" xfId="14736" xr:uid="{F2FDF298-8957-4ADB-A706-41E74DB976E4}"/>
    <cellStyle name="Moeda 7 2 2 4" xfId="12633" xr:uid="{336377B5-8906-4F1F-B292-C775E59AE2E5}"/>
    <cellStyle name="Moeda 7 2 2 4 2" xfId="15525" xr:uid="{03813C09-0305-4A41-8FD4-DF7E56DFEE96}"/>
    <cellStyle name="Moeda 7 2 2 5" xfId="14133" xr:uid="{FDD757CC-B038-460C-ABF3-F81F55335214}"/>
    <cellStyle name="Moeda 7 2 3" xfId="10834" xr:uid="{49D42238-02AB-445D-9E91-F172428F065C}"/>
    <cellStyle name="Moeda 7 2 3 2" xfId="11842" xr:uid="{DB33A319-C2CD-4CEE-8994-4D10D5C8443E}"/>
    <cellStyle name="Moeda 7 2 3 2 2" xfId="13743" xr:uid="{2AE4B1B8-E18F-4DAA-A0A0-8653389AF272}"/>
    <cellStyle name="Moeda 7 2 3 2 2 2" xfId="16595" xr:uid="{71C0E556-9EF1-4E6F-9D11-5349C804C1C2}"/>
    <cellStyle name="Moeda 7 2 3 2 3" xfId="15134" xr:uid="{868768DE-70DD-4E77-98E7-648736C58714}"/>
    <cellStyle name="Moeda 7 2 3 3" xfId="12919" xr:uid="{3FCCF5DC-7505-490A-9BF0-FE7E22C7FC97}"/>
    <cellStyle name="Moeda 7 2 3 3 2" xfId="15796" xr:uid="{EC27F0BB-90A6-43BB-9E8E-CB915B40547D}"/>
    <cellStyle name="Moeda 7 2 3 4" xfId="14336" xr:uid="{A8F30C10-500C-49F1-BBFD-9972E833009B}"/>
    <cellStyle name="Moeda 7 2 4" xfId="11434" xr:uid="{24950999-D88C-4340-9C8E-83705B1C31C4}"/>
    <cellStyle name="Moeda 7 2 4 2" xfId="13344" xr:uid="{D50DBBF5-9282-4CFA-9564-C7F9FD2FFB80}"/>
    <cellStyle name="Moeda 7 2 4 2 2" xfId="16196" xr:uid="{2EFAD37C-27AB-4B2B-962F-5D9A6C9DF831}"/>
    <cellStyle name="Moeda 7 2 4 3" xfId="14735" xr:uid="{3A99559F-F3EA-4303-8A73-BE680CFDF674}"/>
    <cellStyle name="Moeda 7 2 5" xfId="12632" xr:uid="{088D517E-2FE5-4936-8425-95CF722060BA}"/>
    <cellStyle name="Moeda 7 2 5 2" xfId="15524" xr:uid="{7C9CA2C5-81B1-47B2-B5CC-BC701F1A8BC3}"/>
    <cellStyle name="Moeda 7 2 6" xfId="14132" xr:uid="{E8995A06-A465-4CAC-BDF0-ECF6CEC07CE0}"/>
    <cellStyle name="Moeda 7 3" xfId="10833" xr:uid="{F2719A8E-D60D-4ACE-9C6D-D4C164244F5C}"/>
    <cellStyle name="Moeda 7 3 2" xfId="11841" xr:uid="{4BA71742-1D3E-434E-95E8-0B0E3538220E}"/>
    <cellStyle name="Moeda 7 3 2 2" xfId="13742" xr:uid="{457EE01B-7F28-473F-909A-E0E0BCD0ACB2}"/>
    <cellStyle name="Moeda 7 3 2 2 2" xfId="16594" xr:uid="{71C59FE1-5E49-4BBA-A3D0-7C4A5BFF8078}"/>
    <cellStyle name="Moeda 7 3 2 3" xfId="15133" xr:uid="{2248AB4C-8CAB-44ED-83AE-9A369A5A6DDE}"/>
    <cellStyle name="Moeda 7 3 3" xfId="12918" xr:uid="{B8FCEAEF-FF5F-4DA4-8613-CF19B2C90321}"/>
    <cellStyle name="Moeda 7 3 3 2" xfId="15795" xr:uid="{321BEFF2-E14B-4F37-8F6E-219278657C52}"/>
    <cellStyle name="Moeda 7 3 4" xfId="14335" xr:uid="{797499AB-3A5F-42AC-BF20-9F267FDC2B2F}"/>
    <cellStyle name="Moeda 7 4" xfId="11433" xr:uid="{366773B8-9562-4FF6-988B-7F94225EA5EE}"/>
    <cellStyle name="Moeda 7 4 2" xfId="13343" xr:uid="{D1D6B5E7-BDB3-4FF8-8FDC-276F8343B245}"/>
    <cellStyle name="Moeda 7 4 2 2" xfId="16195" xr:uid="{34081885-A106-4362-AC23-1350D236223E}"/>
    <cellStyle name="Moeda 7 4 3" xfId="14734" xr:uid="{38E1E25E-5453-4E54-9DB3-36A3991DAC0A}"/>
    <cellStyle name="Moeda 7 5" xfId="12631" xr:uid="{9AD90795-69A6-4031-AEB9-FD7BB9CB277D}"/>
    <cellStyle name="Moeda 7 5 2" xfId="15523" xr:uid="{08B376EC-7147-446C-AE92-118AC54B86FA}"/>
    <cellStyle name="Moeda 7 6" xfId="14131" xr:uid="{BEDF4214-8604-41D9-AA80-50181E85EC5C}"/>
    <cellStyle name="Moeda 8" xfId="2712" xr:uid="{6B71D7ED-C020-42A7-83B1-87164141A62F}"/>
    <cellStyle name="Moeda 8 2" xfId="10836" xr:uid="{FB65429F-1BF9-4B66-BAF4-59DBF57CA6F4}"/>
    <cellStyle name="Moeda 8 2 2" xfId="11844" xr:uid="{189215A3-9FC4-4333-8B81-F31D41F00A47}"/>
    <cellStyle name="Moeda 8 2 2 2" xfId="13745" xr:uid="{EA7AD5A4-EEE0-4B83-8E91-CECEF005CF13}"/>
    <cellStyle name="Moeda 8 2 2 2 2" xfId="16597" xr:uid="{AEEE9047-AB17-414A-9358-111145716157}"/>
    <cellStyle name="Moeda 8 2 2 3" xfId="15136" xr:uid="{4AA51EBC-E34E-4B9D-B2EB-F7E8B872EF82}"/>
    <cellStyle name="Moeda 8 2 3" xfId="12921" xr:uid="{95CEDD4A-7EAF-4FD4-A981-B19F80158E2B}"/>
    <cellStyle name="Moeda 8 2 3 2" xfId="15798" xr:uid="{10C1A762-CE2D-4EA1-8322-B4BDC17C6B07}"/>
    <cellStyle name="Moeda 8 2 4" xfId="14338" xr:uid="{E8B7774F-0575-43CD-9142-3AAE6D4D456F}"/>
    <cellStyle name="Moeda 8 3" xfId="11436" xr:uid="{536A0D68-FF72-4286-9E61-9ABCA1BB5E3F}"/>
    <cellStyle name="Moeda 8 3 2" xfId="13346" xr:uid="{3C01A2D3-969F-4CB8-AA66-997D4989643B}"/>
    <cellStyle name="Moeda 8 3 2 2" xfId="16198" xr:uid="{D2920B39-E1A0-497C-BA15-EC0A453A0819}"/>
    <cellStyle name="Moeda 8 3 3" xfId="14737" xr:uid="{82616CA6-815D-42C4-B67F-6FFCB131F867}"/>
    <cellStyle name="Moeda 8 4" xfId="12634" xr:uid="{1263E42C-FA30-412E-BB02-65F254BD1577}"/>
    <cellStyle name="Moeda 8 4 2" xfId="15526" xr:uid="{5DF10F92-FA41-4246-83D9-13A034D35E9C}"/>
    <cellStyle name="Moeda 8 5" xfId="14134" xr:uid="{27D91BEC-7550-4E46-9DBD-220430A0055B}"/>
    <cellStyle name="Moeda 9" xfId="12812" xr:uid="{9D65405B-ACA1-45AE-85CC-723E4B07607E}"/>
    <cellStyle name="Moeda Z0]_Módulo1" xfId="2713" xr:uid="{E1D3FDDD-E0E1-4337-B9A9-CED1B0F64A11}"/>
    <cellStyle name="Moeda0" xfId="99" xr:uid="{1789D650-FC21-4180-AEA5-C9C1785B9A21}"/>
    <cellStyle name="Moeda0 2" xfId="173" xr:uid="{468D1068-ED87-4C5D-9392-BD2F101ACA74}"/>
    <cellStyle name="Moeda0 2 2" xfId="225" xr:uid="{C7F55970-74F7-4A6E-A0D8-564A3ED34FB7}"/>
    <cellStyle name="Moeda0 2 2 2" xfId="321" xr:uid="{5CD1EA99-5059-4C9D-BE7F-D35DF524D6EE}"/>
    <cellStyle name="Moeda0 2 2 3" xfId="407" xr:uid="{46F5321B-EC41-4CBA-AC1D-562431666DA6}"/>
    <cellStyle name="Moeda0 2 3" xfId="288" xr:uid="{539648F6-901B-4613-8B81-4A3D64B599C0}"/>
    <cellStyle name="Moeda0 2 4" xfId="406" xr:uid="{D111F4E6-11C2-4776-8881-5F6D82F02194}"/>
    <cellStyle name="Moeda0 3" xfId="206" xr:uid="{0D72C6C2-FCE8-471B-A696-1E876AFF356C}"/>
    <cellStyle name="Moeda0 3 2" xfId="306" xr:uid="{49447F72-8C64-4A2B-9DC4-F51F1787DD7B}"/>
    <cellStyle name="Moeda0 3 3" xfId="408" xr:uid="{853B41BF-FDA4-47D6-A121-58DD57E9426C}"/>
    <cellStyle name="Moeda0 4" xfId="405" xr:uid="{57B10E72-0056-4A6B-9126-4AD49734F537}"/>
    <cellStyle name="Moeda0 5" xfId="2714" xr:uid="{E60C18F5-AFBE-4741-BA35-C944198B7972}"/>
    <cellStyle name="Moedaᦠ[0]" xfId="2715" xr:uid="{F2AA27BB-9CD2-4C60-A345-3321170685EC}"/>
    <cellStyle name="Moedaᦠ[0] 2" xfId="10837" xr:uid="{2E527DEB-3258-4C8F-BCCE-D99ACAEE2C92}"/>
    <cellStyle name="Moedaᦠ[0] 2 2" xfId="11845" xr:uid="{10CF0ABC-3C8A-4AF0-81FC-0835348892F8}"/>
    <cellStyle name="Moedaᦠ[0] 2 2 2" xfId="13746" xr:uid="{60150963-D44C-4CA3-A9A5-2E3C00F421F5}"/>
    <cellStyle name="Moedaᦠ[0] 2 2 2 2" xfId="16598" xr:uid="{7D8ADFB0-99D3-4949-8A88-BB9358CA406B}"/>
    <cellStyle name="Moedaᦠ[0] 2 2 3" xfId="15137" xr:uid="{F42DB5F8-249E-46B1-86BA-DEEE3E25B7F7}"/>
    <cellStyle name="Moedaᦠ[0] 2 3" xfId="12922" xr:uid="{2636CA23-54D5-4768-9E05-3A27FD0D2052}"/>
    <cellStyle name="Moedaᦠ[0] 2 3 2" xfId="15799" xr:uid="{A6FAF99A-6846-4717-98E1-D4A9BCA2CD17}"/>
    <cellStyle name="Moedaᦠ[0] 2 4" xfId="14339" xr:uid="{B400D04A-6215-4592-BF1E-7D3D93E6C99D}"/>
    <cellStyle name="Moedaᦠ[0] 3" xfId="11437" xr:uid="{6B04A88A-C51A-4AB2-A347-C363A8EDBBB1}"/>
    <cellStyle name="Moedaᦠ[0] 3 2" xfId="13347" xr:uid="{EF6CE389-B959-471A-973E-2C7E6E3A24FF}"/>
    <cellStyle name="Moedaᦠ[0] 3 2 2" xfId="16199" xr:uid="{188621F7-F6B6-49B1-AC1F-696A3A2D33C9}"/>
    <cellStyle name="Moedaᦠ[0] 3 3" xfId="14738" xr:uid="{03D628FF-66C8-467F-9527-4C6146CE0FE5}"/>
    <cellStyle name="Moneda [0]_ Distribution of revenue" xfId="2716" xr:uid="{C9CDDA9B-5492-45E3-97EB-70693F98B2FF}"/>
    <cellStyle name="Moneda_ Distribution of revenue" xfId="2717" xr:uid="{60E51271-C7CD-4471-9C9D-0CF5872D1831}"/>
    <cellStyle name="Monétaire [0]_Feuil1" xfId="2718" xr:uid="{9FA52750-133B-4C39-9378-FA25CEC45AA7}"/>
    <cellStyle name="Monétaire_Feuil1" xfId="2719" xr:uid="{736FDC74-2765-4A44-B7B5-2F01BB47E764}"/>
    <cellStyle name="Monetario" xfId="2720" xr:uid="{3CE17C13-02C4-4F12-B039-B6614CCF6C84}"/>
    <cellStyle name="Morgan" xfId="2721" xr:uid="{39D8C4A2-00F3-4734-A543-1EEECE08229C}"/>
    <cellStyle name="Morgan 2" xfId="2722" xr:uid="{7EFF66B7-0EF7-4731-98EE-63C3CE523BF3}"/>
    <cellStyle name="Morgan 3" xfId="2723" xr:uid="{5E62816E-9D7A-4E6D-8F7F-7DD265E5F75D}"/>
    <cellStyle name="Morgan 4" xfId="2724" xr:uid="{E82EAF42-D862-4C34-B376-119799BD0167}"/>
    <cellStyle name="Multiple" xfId="2725" xr:uid="{F712AF96-9409-41DA-BD9E-3EDE8F1B5884}"/>
    <cellStyle name="Multiple [0]" xfId="2726" xr:uid="{F3EA88B2-34C7-4CCB-81D5-A8F99DE92E38}"/>
    <cellStyle name="Multiple [1]" xfId="2727" xr:uid="{20DC9F50-BF65-4591-B4CD-55FF47C0596C}"/>
    <cellStyle name="Multiple [2]" xfId="2728" xr:uid="{4A848964-EBD8-4946-9ECC-7F7AAAFBF735}"/>
    <cellStyle name="NA is zero" xfId="2729" xr:uid="{6A314184-24D6-4833-8EF5-32686CEDE5DD}"/>
    <cellStyle name="Neutra" xfId="100" xr:uid="{B37D9EAF-23E3-4A60-A9C2-28EB2F3207C6}"/>
    <cellStyle name="Neutra 2" xfId="2730" xr:uid="{D293D4AF-9F8F-4DE8-A0B6-DDA601D7F7FA}"/>
    <cellStyle name="Neutra 2 2" xfId="2731" xr:uid="{241D2FFC-98EF-4C03-A56C-D393F0BF3E03}"/>
    <cellStyle name="Neutra 2 3" xfId="2732" xr:uid="{9DEE317F-155A-4BE5-800C-F24E02944A8C}"/>
    <cellStyle name="Neutra 2 4" xfId="2733" xr:uid="{BDAA70D4-96C2-4E40-AF7E-75CB1E0B9B28}"/>
    <cellStyle name="Neutra 2 5" xfId="2734" xr:uid="{86EF3D75-8760-4BA5-954B-BB46C8F39C5A}"/>
    <cellStyle name="Neutra 2 6" xfId="17492" xr:uid="{605D1E78-E95D-4191-A480-9280DE889B4E}"/>
    <cellStyle name="Neutra 2_desc" xfId="2735" xr:uid="{B6A49C72-5533-493D-8FE0-5B6C7A8D5EBB}"/>
    <cellStyle name="Neutra 3" xfId="2736" xr:uid="{391FFC09-E95B-4643-A96E-309CC024E271}"/>
    <cellStyle name="Neutra 3 2" xfId="2737" xr:uid="{F9D58296-BA35-44B2-848A-AB24B65A4E0B}"/>
    <cellStyle name="Neutra 3 3" xfId="2738" xr:uid="{41812CC9-EAF7-4E8D-B809-1167624BF332}"/>
    <cellStyle name="Neutra 3 4" xfId="2739" xr:uid="{D1CC6FB7-FD84-4773-8BD1-F7B619C7B986}"/>
    <cellStyle name="Neutra 3 5" xfId="2740" xr:uid="{8EDFEFCF-910C-4FD1-87E7-BCF293B87A3B}"/>
    <cellStyle name="Neutra 3 6" xfId="17491" xr:uid="{D3451E1B-34E6-42A4-823C-0DF9D27FE919}"/>
    <cellStyle name="Neutra 4" xfId="10620" xr:uid="{1A3EC7C0-7EEB-42FF-B9DC-DD795298ED17}"/>
    <cellStyle name="Neutral 2" xfId="47" xr:uid="{346BC232-D288-4261-8A1B-84B285598531}"/>
    <cellStyle name="Neutral 2 2" xfId="255" xr:uid="{DF2A9D6B-A1F6-4F54-8429-C9329444D602}"/>
    <cellStyle name="Neutral 2 3" xfId="409" xr:uid="{514C6E3E-83C1-49C3-8A31-1A4C5B87DE1A}"/>
    <cellStyle name="Neutral 2 4" xfId="17392" xr:uid="{5952B29E-8797-4309-ADD3-6EE333F204C6}"/>
    <cellStyle name="Neutral 3" xfId="22" xr:uid="{BCAB6425-EE96-4538-AEAA-DD45394693E3}"/>
    <cellStyle name="Neutral 3 2" xfId="273" xr:uid="{3E9C5B6E-6A46-4B67-A04C-61D42F617956}"/>
    <cellStyle name="Neutral 4" xfId="461" xr:uid="{561EAF8C-E0E7-4E99-9E6E-71AE589BA3F6}"/>
    <cellStyle name="Neutro" xfId="2741" xr:uid="{0E6C653C-0D50-4DAF-9A2D-027D0EE7EEDD}"/>
    <cellStyle name="Neutro 2" xfId="509" xr:uid="{E93B0E08-86B2-4BFF-8579-78DBDCD5E906}"/>
    <cellStyle name="no dec" xfId="2742" xr:uid="{ADAC2A5C-A3C1-4F33-851D-8F27A1B72EEB}"/>
    <cellStyle name="No Decimal" xfId="2743" xr:uid="{C845D8A2-1EF1-4AC4-BC26-99B084827C59}"/>
    <cellStyle name="No Decimal 2" xfId="10838" xr:uid="{53B3055B-6AD0-4323-B878-2743CCFF1CF5}"/>
    <cellStyle name="No Decimal 2 2" xfId="11846" xr:uid="{3F6CCF91-C2E8-4998-9EBD-97A174683113}"/>
    <cellStyle name="No Decimal 2 2 2" xfId="13747" xr:uid="{11B20CC2-B923-4EE7-928F-F64CB680F2B0}"/>
    <cellStyle name="No Decimal 2 2 2 2" xfId="16599" xr:uid="{F5C211AB-6884-43DD-B9E4-4EDA9658CE0E}"/>
    <cellStyle name="No Decimal 2 2 3" xfId="15138" xr:uid="{2A4E9213-C9A9-4C58-AA8D-5DD2EB2B81F4}"/>
    <cellStyle name="No Decimal 2 3" xfId="12923" xr:uid="{B8D6DB21-F3E7-4BC3-8806-1F692E6CD9A1}"/>
    <cellStyle name="No Decimal 2 3 2" xfId="15800" xr:uid="{D027C716-425F-4BC5-90F0-EA3A40FDD3EE}"/>
    <cellStyle name="No Decimal 2 4" xfId="14340" xr:uid="{9AE18D43-4B45-41ED-9BF2-3BBE3374A925}"/>
    <cellStyle name="No Decimal 3" xfId="11438" xr:uid="{49A54BAC-5DF6-4382-AACB-3234F40820A2}"/>
    <cellStyle name="No Decimal 3 2" xfId="13348" xr:uid="{D70351B0-8C81-437A-BE7D-54E132B645D7}"/>
    <cellStyle name="No Decimal 3 2 2" xfId="16200" xr:uid="{99345409-3366-484F-9532-6193D9936695}"/>
    <cellStyle name="No Decimal 3 3" xfId="14739" xr:uid="{81CC8A8F-561D-4C19-8CA1-E61835F5A2C1}"/>
    <cellStyle name="No-definido" xfId="2744" xr:uid="{6927A0AF-FAA2-45E4-A27B-C87391192256}"/>
    <cellStyle name="Normal" xfId="0" builtinId="0"/>
    <cellStyle name="Normal - Estilo1" xfId="2745" xr:uid="{AB4E30DC-9B1D-4359-857D-2E93D154DD4E}"/>
    <cellStyle name="Normal - Estilo2" xfId="2746" xr:uid="{7203436A-2CC7-48A5-967B-F7142A8C7821}"/>
    <cellStyle name="Normal - Estilo3" xfId="2747" xr:uid="{33B70579-03C9-402A-9F75-2A0D8C80AED5}"/>
    <cellStyle name="Normal - Estilo4" xfId="2748" xr:uid="{2589C0BF-466E-42FB-A2DB-FB5A4F5D0ED0}"/>
    <cellStyle name="Normal - Estilo5" xfId="2749" xr:uid="{EB11C6D7-11F9-4550-8AF4-105F9164369D}"/>
    <cellStyle name="Normal - Estilo6" xfId="2750" xr:uid="{5F545A98-F888-4940-98D4-07CBA02A1237}"/>
    <cellStyle name="Normal - Estilo7" xfId="2751" xr:uid="{636B582B-038E-4483-8CCB-FF8552946757}"/>
    <cellStyle name="Normal - Estilo8" xfId="2752" xr:uid="{1119615E-6D9D-4F7E-BDBE-9294AC35C1C0}"/>
    <cellStyle name="Normal - Style1" xfId="556" xr:uid="{1C109968-DE42-4C5C-8455-CF4F68636832}"/>
    <cellStyle name="Normal - Style1 2" xfId="2754" xr:uid="{8C676526-7468-4358-BABC-C6E8BF454470}"/>
    <cellStyle name="Normal - Style1 3" xfId="2755" xr:uid="{23E83F70-D6CC-4455-A4C8-687A5017D982}"/>
    <cellStyle name="Normal - Style1 4" xfId="2756" xr:uid="{39740C84-6756-46B8-A493-46F7EDE0BB96}"/>
    <cellStyle name="Normal (%)" xfId="2757" xr:uid="{29BBA1DD-460B-4588-B6B8-29F71355A9D6}"/>
    <cellStyle name="Normal (£m)" xfId="2758" xr:uid="{B07979BB-1388-4377-B4C3-5AA20ED25813}"/>
    <cellStyle name="Normal (No)" xfId="2759" xr:uid="{1B066DA7-60ED-4E23-A5A0-7D24CAA6DD8C}"/>
    <cellStyle name="Normal (x)" xfId="2760" xr:uid="{2F7A77C2-9E3C-48A7-96B8-0CDE668B7070}"/>
    <cellStyle name="Normal [0]" xfId="2761" xr:uid="{08E40AD7-0EB7-418D-8984-3D6D788E7335}"/>
    <cellStyle name="Normal [0] 2" xfId="2762" xr:uid="{D0E193E0-1153-4CCD-9851-7DB7D75B7583}"/>
    <cellStyle name="Normal [0] 2 2" xfId="10840" xr:uid="{D1B5C085-5DF9-4D05-BF46-1F37E4313AFB}"/>
    <cellStyle name="Normal [0] 3" xfId="10839" xr:uid="{EED58251-5F46-45A6-8E10-F729F84A0432}"/>
    <cellStyle name="Normal [1]" xfId="2763" xr:uid="{B24BF0A4-EB6B-461B-B8F5-6634C7B3A677}"/>
    <cellStyle name="Normal [2]" xfId="2764" xr:uid="{A3201B17-94FD-4683-AA03-9231FEFF7265}"/>
    <cellStyle name="Normal [3]" xfId="2765" xr:uid="{4DAF1ECD-22DF-4BF2-9AFF-346E791F64AC}"/>
    <cellStyle name="Normal 10" xfId="61" xr:uid="{E1211707-0116-4B5E-A83B-517ECB6A59E9}"/>
    <cellStyle name="Normal 10 10" xfId="11439" xr:uid="{D8FBBA1C-786B-461F-BD67-FAF7E1FC48B8}"/>
    <cellStyle name="Normal 10 11" xfId="12606" xr:uid="{21B2DD1B-105A-46C5-A569-4E47101C4363}"/>
    <cellStyle name="Normal 10 12" xfId="2766" xr:uid="{13793E55-9604-452F-A8A8-2F0FAC9494C1}"/>
    <cellStyle name="Normal 10 2" xfId="203" xr:uid="{DBDEEEC6-242F-41C5-8F86-0327B36852E8}"/>
    <cellStyle name="Normal 10 2 2" xfId="2768" xr:uid="{EBB9CA06-38A0-4AF3-83A9-459357737710}"/>
    <cellStyle name="Normal 10 2 2 2" xfId="2769" xr:uid="{BCFE021F-356E-4226-834B-B634698A8414}"/>
    <cellStyle name="Normal 10 2 2 3" xfId="17592" xr:uid="{52A775CA-468D-48EA-A9CB-96216833E578}"/>
    <cellStyle name="Normal 10 2 3" xfId="2770" xr:uid="{337C4F9E-AD5F-4B06-A2F4-F7DA5DF4110B}"/>
    <cellStyle name="Normal 10 2 3 2" xfId="2771" xr:uid="{CB9566A2-057B-49EC-8D13-6CC24893E4D8}"/>
    <cellStyle name="Normal 10 2 4" xfId="2772" xr:uid="{99456C23-5607-4885-A250-FF1C180C25EA}"/>
    <cellStyle name="Normal 10 2 5" xfId="2767" xr:uid="{902074D7-4090-4F17-A2A2-74CCDB89DC3D}"/>
    <cellStyle name="Normal 10 2 6" xfId="538" xr:uid="{1810505D-2193-4F75-BD80-CD812915C699}"/>
    <cellStyle name="Normal 10 3" xfId="169" xr:uid="{CA2B8872-9C73-4405-B1F5-AADCE4B8CC5B}"/>
    <cellStyle name="Normal 10 3 2" xfId="2774" xr:uid="{1D485DE7-B112-4A8C-8488-3B70A2FB7280}"/>
    <cellStyle name="Normal 10 3 2 2" xfId="2775" xr:uid="{16758404-572A-45EF-84E9-D821C38CC919}"/>
    <cellStyle name="Normal 10 3 3" xfId="2776" xr:uid="{BF32C32A-D2E2-4ED7-936F-9EB021A29FDD}"/>
    <cellStyle name="Normal 10 3 3 2" xfId="2777" xr:uid="{0C3EFAE6-5392-49EB-B38F-4BC2C44FF765}"/>
    <cellStyle name="Normal 10 3 4" xfId="2778" xr:uid="{8C0EACFD-E99F-44FF-9A29-13ACEEEEA2B6}"/>
    <cellStyle name="Normal 10 3 5" xfId="2773" xr:uid="{84D8D223-EF7A-47E0-86B0-F5BDE3D3789E}"/>
    <cellStyle name="Normal 10 4" xfId="2779" xr:uid="{B82D13E6-EA14-47BF-9D10-13957CDDBF21}"/>
    <cellStyle name="Normal 10 4 2" xfId="2780" xr:uid="{9F0B8C56-61E2-433D-BA49-DCFA8A0C2FC6}"/>
    <cellStyle name="Normal 10 4 2 2" xfId="2781" xr:uid="{06C65E78-49C0-4190-80F3-577066E54F61}"/>
    <cellStyle name="Normal 10 4 3" xfId="2782" xr:uid="{FC597B1C-582E-4018-8B4C-E195DE3A1D52}"/>
    <cellStyle name="Normal 10 4 3 2" xfId="2783" xr:uid="{96E0D842-DEC0-4C6C-8E07-5C17304B2392}"/>
    <cellStyle name="Normal 10 4 4" xfId="2784" xr:uid="{8F982F57-5A06-44A5-B8E1-70C94D0C4E9D}"/>
    <cellStyle name="Normal 10 5" xfId="2785" xr:uid="{1FA5D448-6996-4496-B1CC-A3A895008C4E}"/>
    <cellStyle name="Normal 10 5 2" xfId="2786" xr:uid="{5056FC0B-3DF3-4030-B60D-536032B8DE7D}"/>
    <cellStyle name="Normal 10 6" xfId="2787" xr:uid="{2671356D-8EA2-4F7E-9F0E-7F074DE407E1}"/>
    <cellStyle name="Normal 10 6 2" xfId="2788" xr:uid="{DF9B5D2C-2F5E-4509-9B39-B05515C4097F}"/>
    <cellStyle name="Normal 10 7" xfId="2789" xr:uid="{137D629F-92F4-48D4-B3C8-E04B05677205}"/>
    <cellStyle name="Normal 10 8" xfId="2790" xr:uid="{30CD52E8-306A-486B-8929-5B88A12DB34B}"/>
    <cellStyle name="Normal 10 9" xfId="11365" xr:uid="{AFA9EA82-9AAB-4908-82F3-DBD6972F330E}"/>
    <cellStyle name="Normal 10_NOI Ok" xfId="2791" xr:uid="{A6367DE6-C42B-4D71-B646-E9AFB95511DC}"/>
    <cellStyle name="Normal 100" xfId="16964" xr:uid="{32751917-D52B-49DD-8A69-E3006ABB185D}"/>
    <cellStyle name="Normal 101" xfId="16967" xr:uid="{C6CDBBD1-DE95-47C9-A5DC-39BC30C0C3A4}"/>
    <cellStyle name="Normal 102" xfId="12603" xr:uid="{368C7812-4E1C-4CB6-B4B0-AF4B752046F9}"/>
    <cellStyle name="Normal 103" xfId="12604" xr:uid="{49169308-5F79-4E93-AC82-373FBC480731}"/>
    <cellStyle name="Normal 104" xfId="12605" xr:uid="{FB2CD434-3EE7-4151-B24B-6D137D0D380A}"/>
    <cellStyle name="Normal 105" xfId="16968" xr:uid="{1DCD5C75-B5BE-4107-8658-D9F3CAF737C0}"/>
    <cellStyle name="Normal 106" xfId="16970" xr:uid="{0C6C1FF4-7CF1-48F3-82BD-86267F3F2463}"/>
    <cellStyle name="Normal 107" xfId="16971" xr:uid="{84BFCD72-8449-4843-9338-4D49754B8AF8}"/>
    <cellStyle name="Normal 108" xfId="16972" xr:uid="{7B403D57-8F7F-48E3-BF70-E7B78775C4F6}"/>
    <cellStyle name="Normal 109" xfId="16973" xr:uid="{F3DE0A6F-AFFC-4CD0-B65A-0CDE92097705}"/>
    <cellStyle name="Normal 11" xfId="171" xr:uid="{FA415419-039A-416D-BEC6-4944764A2A37}"/>
    <cellStyle name="Normal 11 10" xfId="2792" xr:uid="{36832EC1-3980-4696-8DDE-BC54419950EA}"/>
    <cellStyle name="Normal 11 11" xfId="17191" xr:uid="{C9CAD1F6-D8F9-4509-8796-83B6BEA501F3}"/>
    <cellStyle name="Normal 11 12" xfId="17518" xr:uid="{A3264F3E-8BB1-4FF1-B28F-F3CA3BCA8738}"/>
    <cellStyle name="Normal 11 2" xfId="2793" xr:uid="{6088BF47-5C7B-4D61-BFE4-EE59B41D50E8}"/>
    <cellStyle name="Normal 11 2 10" xfId="2794" xr:uid="{4E8B1048-9C5D-4F40-84C8-8F8F9E0AE61F}"/>
    <cellStyle name="Normal 11 2 10 2" xfId="2795" xr:uid="{2C33483A-8A8C-4D27-AF8C-51EA64EC3DD8}"/>
    <cellStyle name="Normal 11 2 11" xfId="2796" xr:uid="{6CCE0457-74F6-4E62-A275-270266C9F826}"/>
    <cellStyle name="Normal 11 2 12" xfId="2797" xr:uid="{241A28A8-11D4-4F54-89E5-3F819C865E27}"/>
    <cellStyle name="Normal 11 2 13" xfId="17232" xr:uid="{48629448-374E-4575-B66E-713A9DAC57A1}"/>
    <cellStyle name="Normal 11 2 14" xfId="17537" xr:uid="{023E3E43-E7DA-4EF4-A393-0DB6364A45D6}"/>
    <cellStyle name="Normal 11 2 2" xfId="2798" xr:uid="{48CA87A0-4281-4F39-9FC4-8B1E8BE3B9FC}"/>
    <cellStyle name="Normal 11 2 2 2" xfId="2799" xr:uid="{E0ED5072-8A42-443C-86F1-58D53AFCE3E7}"/>
    <cellStyle name="Normal 11 2 2 2 2" xfId="2800" xr:uid="{E842409F-CF97-4111-BD37-7032D119E270}"/>
    <cellStyle name="Normal 11 2 2 2 2 2" xfId="2801" xr:uid="{4B2E35D3-E428-4E6D-AE8C-9C56D086821E}"/>
    <cellStyle name="Normal 11 2 2 2 3" xfId="2802" xr:uid="{197B3F2A-963C-4F16-AD63-D17FB651995E}"/>
    <cellStyle name="Normal 11 2 2 2 3 2" xfId="2803" xr:uid="{7C436FE5-323B-4799-B3B4-4736CE190A76}"/>
    <cellStyle name="Normal 11 2 2 2 4" xfId="2804" xr:uid="{1FAC0F08-3CA1-4976-ADF4-72A9642B0AB6}"/>
    <cellStyle name="Normal 11 2 2 2 5" xfId="2805" xr:uid="{C65752BF-11B1-42FC-8CDE-3035677AFD1E}"/>
    <cellStyle name="Normal 11 2 2 2 6" xfId="2806" xr:uid="{C2808909-ADE5-4E5B-81D2-0252A01A117F}"/>
    <cellStyle name="Normal 11 2 2 3" xfId="2807" xr:uid="{8762951E-7AAB-4AD2-AB2E-A756E49A2C67}"/>
    <cellStyle name="Normal 11 2 2 3 2" xfId="2808" xr:uid="{BA6F46AF-32A4-4AC4-9CC8-F96FD9024BA4}"/>
    <cellStyle name="Normal 11 2 2 3 2 2" xfId="2809" xr:uid="{5F02B48B-E421-4530-BF3B-F266CAA1C5A1}"/>
    <cellStyle name="Normal 11 2 2 3 3" xfId="2810" xr:uid="{826DF516-0F8C-4547-A1CF-B67496312C63}"/>
    <cellStyle name="Normal 11 2 2 3 3 2" xfId="2811" xr:uid="{24F69F4A-EE36-4B8D-875E-C980FF9CF64F}"/>
    <cellStyle name="Normal 11 2 2 3 4" xfId="2812" xr:uid="{4FD68292-7E99-4139-9537-4A9A987C3885}"/>
    <cellStyle name="Normal 11 2 2 4" xfId="2813" xr:uid="{65CF884F-CB30-4E5F-8FB6-AF8C37E1B246}"/>
    <cellStyle name="Normal 11 2 2 4 2" xfId="2814" xr:uid="{E05605ED-B57E-415C-A1F3-08E5F17E067D}"/>
    <cellStyle name="Normal 11 2 2 4 2 2" xfId="2815" xr:uid="{B6529212-7A0F-41F7-9EC0-727DD63CF153}"/>
    <cellStyle name="Normal 11 2 2 4 3" xfId="2816" xr:uid="{65CF8892-C271-475E-A1E0-F7D9C7897727}"/>
    <cellStyle name="Normal 11 2 2 4 3 2" xfId="2817" xr:uid="{68C4BF35-B072-495B-A924-63AB09FE021A}"/>
    <cellStyle name="Normal 11 2 2 4 4" xfId="2818" xr:uid="{3FB23F15-C80D-408C-AAB9-D50EC20A548B}"/>
    <cellStyle name="Normal 11 2 2 5" xfId="2819" xr:uid="{55374D5E-C932-4CA5-994F-1BFBB0B47760}"/>
    <cellStyle name="Normal 11 2 2 5 2" xfId="2820" xr:uid="{7FAD063C-9694-4802-BA4E-0B0D2A0380A2}"/>
    <cellStyle name="Normal 11 2 2 6" xfId="2821" xr:uid="{595E72BC-D2F6-474D-BF92-17BCC4673614}"/>
    <cellStyle name="Normal 11 2 2 6 2" xfId="2822" xr:uid="{16AFDECC-C94A-4125-9134-F0781C7C8455}"/>
    <cellStyle name="Normal 11 2 2 7" xfId="2823" xr:uid="{D098D390-575C-4E60-A34B-5DF144E95E8A}"/>
    <cellStyle name="Normal 11 2 2 7 2" xfId="2824" xr:uid="{E0E1569F-CC7B-4BFB-BD00-4B16E5D2354F}"/>
    <cellStyle name="Normal 11 2 2 8" xfId="2825" xr:uid="{A2AD90E1-C68C-4C33-BA2D-89569E75B7D6}"/>
    <cellStyle name="Normal 11 2 2 9" xfId="2826" xr:uid="{21247A7D-176E-42B2-8F76-0053E43E9252}"/>
    <cellStyle name="Normal 11 2 2_NOI Ok" xfId="2827" xr:uid="{AF94884A-AB9B-40F1-9849-1F63BE93A9E1}"/>
    <cellStyle name="Normal 11 2 3" xfId="2828" xr:uid="{0D3F8301-8AED-4591-96E9-23E353F45995}"/>
    <cellStyle name="Normal 11 2 3 2" xfId="2829" xr:uid="{D2614FFF-3F8D-402C-AFA7-28F51E632792}"/>
    <cellStyle name="Normal 11 2 3 2 2" xfId="2830" xr:uid="{49117DE8-C6A7-439A-AB86-BA93D31D69E5}"/>
    <cellStyle name="Normal 11 2 3 2 2 2" xfId="2831" xr:uid="{021CF735-BE90-4EC3-86A6-FF3978549DB1}"/>
    <cellStyle name="Normal 11 2 3 2 3" xfId="2832" xr:uid="{4FEB0996-3AE6-4407-BF94-E58F341D541A}"/>
    <cellStyle name="Normal 11 2 3 2 3 2" xfId="2833" xr:uid="{A29468D1-84B3-4DB5-9277-F630F159FEB6}"/>
    <cellStyle name="Normal 11 2 3 2 4" xfId="2834" xr:uid="{CC095EF8-451C-4DD0-9B51-06D8604B5FFE}"/>
    <cellStyle name="Normal 11 2 3 2 5" xfId="2835" xr:uid="{5ADB1909-8236-43FF-BECD-62D439A400DE}"/>
    <cellStyle name="Normal 11 2 3 2 6" xfId="2836" xr:uid="{53AA6F0F-D05C-4298-A10A-C05DE552B506}"/>
    <cellStyle name="Normal 11 2 3 3" xfId="2837" xr:uid="{21FEC044-AAFA-4ABC-8E87-C829A8FD286D}"/>
    <cellStyle name="Normal 11 2 3 3 2" xfId="2838" xr:uid="{6D197CE0-78D6-4003-A927-F240B28B3BC9}"/>
    <cellStyle name="Normal 11 2 3 3 2 2" xfId="2839" xr:uid="{1EA3EC1F-A0CE-41A0-B0E0-FDD66091DA79}"/>
    <cellStyle name="Normal 11 2 3 3 3" xfId="2840" xr:uid="{FBF66930-0B2D-4508-9955-03A6FA4AAB71}"/>
    <cellStyle name="Normal 11 2 3 3 3 2" xfId="2841" xr:uid="{E87A983D-BDD2-45C7-BA91-8D55189867D5}"/>
    <cellStyle name="Normal 11 2 3 3 4" xfId="2842" xr:uid="{0980D19C-39AF-4520-AC8A-828CCAACB404}"/>
    <cellStyle name="Normal 11 2 3 4" xfId="2843" xr:uid="{D4EB483F-8FAA-4363-A097-052080103C65}"/>
    <cellStyle name="Normal 11 2 3 4 2" xfId="2844" xr:uid="{250545D4-6124-497C-B789-E1EB65E0C176}"/>
    <cellStyle name="Normal 11 2 3 4 2 2" xfId="2845" xr:uid="{0CD5BF4E-20E1-4008-96E8-06010B60EB41}"/>
    <cellStyle name="Normal 11 2 3 4 3" xfId="2846" xr:uid="{9D217134-F60D-4E34-808F-08305F561306}"/>
    <cellStyle name="Normal 11 2 3 4 3 2" xfId="2847" xr:uid="{0715E053-78B2-4BA6-ADFF-722C2FF810DE}"/>
    <cellStyle name="Normal 11 2 3 4 4" xfId="2848" xr:uid="{DA72B3D0-B9DE-44F6-ADEB-04C8F865C363}"/>
    <cellStyle name="Normal 11 2 3 5" xfId="2849" xr:uid="{F6C72CB7-5AC3-42CD-83E8-62E87F8B9325}"/>
    <cellStyle name="Normal 11 2 3 5 2" xfId="2850" xr:uid="{B4E0A70F-3D58-4FDF-8E4E-5FC4A5252D75}"/>
    <cellStyle name="Normal 11 2 3 6" xfId="2851" xr:uid="{5B2D7608-67DD-452C-8F1A-D252E15DCC7B}"/>
    <cellStyle name="Normal 11 2 3 6 2" xfId="2852" xr:uid="{40145147-A7B7-4677-A380-E96AAB4323E6}"/>
    <cellStyle name="Normal 11 2 3 7" xfId="2853" xr:uid="{817CE3CB-DA1A-485C-9FC3-2EFE3AFDD971}"/>
    <cellStyle name="Normal 11 2 3 7 2" xfId="2854" xr:uid="{25A35390-AADE-4010-B5D4-2D60E6EDC79D}"/>
    <cellStyle name="Normal 11 2 3 8" xfId="2855" xr:uid="{3A95B5A5-0C95-4D77-B713-5C6407122D71}"/>
    <cellStyle name="Normal 11 2 3 9" xfId="2856" xr:uid="{B3DFBF23-B79D-4017-B62A-4FFA4BDB3C49}"/>
    <cellStyle name="Normal 11 2 3_NOI Ok" xfId="2857" xr:uid="{58E42663-6A35-4CE3-BECE-9277C7F07A03}"/>
    <cellStyle name="Normal 11 2 4" xfId="2858" xr:uid="{DA0EA9AD-0E26-423D-8BA6-2DBF5FA66D38}"/>
    <cellStyle name="Normal 11 2 4 2" xfId="2859" xr:uid="{A4038F9B-9C0C-460D-B08E-0B8D9F6D965A}"/>
    <cellStyle name="Normal 11 2 4 2 2" xfId="2860" xr:uid="{32BC65C5-8879-4D58-9B5E-113A0AD22C83}"/>
    <cellStyle name="Normal 11 2 4 2 2 2" xfId="2861" xr:uid="{A77A77D3-BAC5-47A1-8B71-6CC59FB9197E}"/>
    <cellStyle name="Normal 11 2 4 2 3" xfId="2862" xr:uid="{FA8E99BA-FBD3-43A2-9846-1CB8647D7242}"/>
    <cellStyle name="Normal 11 2 4 2 3 2" xfId="2863" xr:uid="{6574C291-06A8-42B4-B7AA-501D32700687}"/>
    <cellStyle name="Normal 11 2 4 2 4" xfId="2864" xr:uid="{CE6E0F89-F38E-49B7-9288-8F5F8754C74D}"/>
    <cellStyle name="Normal 11 2 4 2 5" xfId="2865" xr:uid="{57989D3F-9A1C-4C08-8DFC-25C08D0D901D}"/>
    <cellStyle name="Normal 11 2 4 2 6" xfId="2866" xr:uid="{E2403388-AD40-4AB8-AAFC-4E35521B0362}"/>
    <cellStyle name="Normal 11 2 4 3" xfId="2867" xr:uid="{B09DFDE2-A9AF-433D-B552-98EE63AFC053}"/>
    <cellStyle name="Normal 11 2 4 3 2" xfId="2868" xr:uid="{3E782791-3581-4B12-8ED4-928D47253FD5}"/>
    <cellStyle name="Normal 11 2 4 3 2 2" xfId="2869" xr:uid="{DB2A79FE-ACD8-4D35-9725-2AECE36C9990}"/>
    <cellStyle name="Normal 11 2 4 3 3" xfId="2870" xr:uid="{A27658F5-61BE-4F1F-8C77-CFE20D039879}"/>
    <cellStyle name="Normal 11 2 4 3 3 2" xfId="2871" xr:uid="{7D8C292A-ABB1-406A-9851-B4BDFFF768F1}"/>
    <cellStyle name="Normal 11 2 4 3 4" xfId="2872" xr:uid="{F146DC6B-3048-48B7-9672-5BA96B9DC97A}"/>
    <cellStyle name="Normal 11 2 4 4" xfId="2873" xr:uid="{9BF50C68-8FDA-4780-9A35-DDC9CAC9903A}"/>
    <cellStyle name="Normal 11 2 4 4 2" xfId="2874" xr:uid="{C263E03B-7B79-4A10-A611-D3DDEA210005}"/>
    <cellStyle name="Normal 11 2 4 4 2 2" xfId="2875" xr:uid="{E4221B68-EC01-467D-8A01-0D463B76BE72}"/>
    <cellStyle name="Normal 11 2 4 4 3" xfId="2876" xr:uid="{E5C2581D-1A2D-425D-AEFF-255FDA557F01}"/>
    <cellStyle name="Normal 11 2 4 4 3 2" xfId="2877" xr:uid="{49A4AC67-3ECC-4336-B13D-AA97AFCC6CE9}"/>
    <cellStyle name="Normal 11 2 4 4 4" xfId="2878" xr:uid="{B40F2C2E-BFFB-4630-97C7-8C687EFD614D}"/>
    <cellStyle name="Normal 11 2 4 5" xfId="2879" xr:uid="{BD3ED389-96AC-4E50-B3C0-2DED9D2D1981}"/>
    <cellStyle name="Normal 11 2 4 5 2" xfId="2880" xr:uid="{780F95AE-7BFC-4668-8053-8CC718696EA5}"/>
    <cellStyle name="Normal 11 2 4 6" xfId="2881" xr:uid="{F8802680-1FD9-4644-9DEA-6BAEF2A03B85}"/>
    <cellStyle name="Normal 11 2 4 6 2" xfId="2882" xr:uid="{832A53A0-F751-4AAF-9AF2-6C132C078745}"/>
    <cellStyle name="Normal 11 2 4 7" xfId="2883" xr:uid="{57560B1C-27C9-4A06-8233-528995FAC532}"/>
    <cellStyle name="Normal 11 2 4 7 2" xfId="2884" xr:uid="{0382A0B7-5906-43FE-8804-75BF2859D135}"/>
    <cellStyle name="Normal 11 2 4 8" xfId="2885" xr:uid="{07408634-410D-4283-8A17-2995BAECE995}"/>
    <cellStyle name="Normal 11 2 4 9" xfId="2886" xr:uid="{8D31B777-1605-410E-8F12-40B2812C072C}"/>
    <cellStyle name="Normal 11 2 4_NOI Ok" xfId="2887" xr:uid="{9816D04D-399A-45DE-8255-7F7E006A7973}"/>
    <cellStyle name="Normal 11 2 5" xfId="2888" xr:uid="{9800AC83-64C8-4509-92ED-5836E78A2326}"/>
    <cellStyle name="Normal 11 2 5 2" xfId="2889" xr:uid="{652DE0F6-38A9-425E-A01A-570E9AA87898}"/>
    <cellStyle name="Normal 11 2 5 2 2" xfId="2890" xr:uid="{768273F5-746B-46DC-A958-B6FF5E0FB662}"/>
    <cellStyle name="Normal 11 2 5 3" xfId="2891" xr:uid="{5D5F871D-71F9-49BA-9FBA-1EBC59BE1650}"/>
    <cellStyle name="Normal 11 2 5 3 2" xfId="2892" xr:uid="{19E1E6BB-E234-4F24-9CFF-99263CAEA72F}"/>
    <cellStyle name="Normal 11 2 5 4" xfId="2893" xr:uid="{72BB1A27-6F58-4F5B-8CC0-185CE61A5E89}"/>
    <cellStyle name="Normal 11 2 5 5" xfId="2894" xr:uid="{7166B9F9-B27D-4D46-8270-F6BEAB82DB4B}"/>
    <cellStyle name="Normal 11 2 5 6" xfId="2895" xr:uid="{8D10FDA3-09CF-48C3-8856-04500429DAC9}"/>
    <cellStyle name="Normal 11 2 6" xfId="2896" xr:uid="{41743195-6A68-4339-800C-85ED63BBDFB3}"/>
    <cellStyle name="Normal 11 2 6 2" xfId="2897" xr:uid="{EAF2F57B-DAA8-42D8-AD51-61268FA937B2}"/>
    <cellStyle name="Normal 11 2 6 2 2" xfId="2898" xr:uid="{B2B4DEA5-06E5-417D-B9E9-4852CE0EF1F0}"/>
    <cellStyle name="Normal 11 2 6 3" xfId="2899" xr:uid="{40315E99-E2D9-4D44-B932-852C8BC7387C}"/>
    <cellStyle name="Normal 11 2 6 3 2" xfId="2900" xr:uid="{4F595725-24E4-4442-AB6C-7038EB48FE8D}"/>
    <cellStyle name="Normal 11 2 6 4" xfId="2901" xr:uid="{8A8EEE1E-6B26-47A5-BAD8-BBF719DB1288}"/>
    <cellStyle name="Normal 11 2 7" xfId="2902" xr:uid="{4F765A47-BA21-4786-A2AC-88EED63B595B}"/>
    <cellStyle name="Normal 11 2 7 2" xfId="2903" xr:uid="{B6701D3E-8871-46B7-B476-843A263E519A}"/>
    <cellStyle name="Normal 11 2 7 2 2" xfId="2904" xr:uid="{D2FC1141-1A78-4254-AD35-DD648461D64B}"/>
    <cellStyle name="Normal 11 2 7 3" xfId="2905" xr:uid="{0C5750BE-9615-4DA3-92F2-6F9DD722497E}"/>
    <cellStyle name="Normal 11 2 7 3 2" xfId="2906" xr:uid="{C6354A97-5DCD-4395-A1F8-DD235B3A09E3}"/>
    <cellStyle name="Normal 11 2 7 4" xfId="2907" xr:uid="{DAA78755-D893-4257-96A4-F61235427686}"/>
    <cellStyle name="Normal 11 2 8" xfId="2908" xr:uid="{D262CCF6-9774-4D5D-9F1E-42D2D97BC3BF}"/>
    <cellStyle name="Normal 11 2 8 2" xfId="2909" xr:uid="{A661BA55-1D4B-470E-BECA-DA4B54DE8E27}"/>
    <cellStyle name="Normal 11 2 9" xfId="2910" xr:uid="{C49BCBAF-6FC4-4229-BB75-4ACD61F9E8AB}"/>
    <cellStyle name="Normal 11 2 9 2" xfId="2911" xr:uid="{1B3DCF03-0B9E-481A-A47B-B89D1DCF0447}"/>
    <cellStyle name="Normal 11 2_NOI Ok" xfId="2912" xr:uid="{6C23E602-98C6-4F2F-8D00-308074D63816}"/>
    <cellStyle name="Normal 11 3" xfId="2913" xr:uid="{30D28E79-2AA7-4D75-8F0F-5D5DAFCA0EE2}"/>
    <cellStyle name="Normal 11 3 10" xfId="2914" xr:uid="{A2ADAEF4-1979-4ED2-AFC2-5EBC09FB0CFB}"/>
    <cellStyle name="Normal 11 3 10 2" xfId="2915" xr:uid="{297C6D7C-716D-42D6-A088-DCDF1E36D83A}"/>
    <cellStyle name="Normal 11 3 11" xfId="2916" xr:uid="{20A7D47C-6C8F-4165-A765-F16B34347912}"/>
    <cellStyle name="Normal 11 3 12" xfId="2917" xr:uid="{383DFA18-405C-4C8F-BBD6-97A9BDB935E8}"/>
    <cellStyle name="Normal 11 3 13" xfId="17549" xr:uid="{383B11F3-82BA-48C2-9775-90384716AFA6}"/>
    <cellStyle name="Normal 11 3 2" xfId="2918" xr:uid="{34572FCE-85C3-4FA8-AD15-713AED890B96}"/>
    <cellStyle name="Normal 11 3 2 2" xfId="2919" xr:uid="{E3EF8A89-F705-4FB1-B828-312DEA3F9800}"/>
    <cellStyle name="Normal 11 3 2 2 2" xfId="2920" xr:uid="{9A16CE66-DB0F-4252-9DE4-B6EB318EE21F}"/>
    <cellStyle name="Normal 11 3 2 2 2 2" xfId="2921" xr:uid="{6130CABD-5966-4C32-9DD0-000AE46CB82E}"/>
    <cellStyle name="Normal 11 3 2 2 3" xfId="2922" xr:uid="{8D719FBF-26D0-44EF-9BF9-C7E707BBAE76}"/>
    <cellStyle name="Normal 11 3 2 2 3 2" xfId="2923" xr:uid="{7E717E2D-CD86-4E85-AD75-D98CFDE6E6FB}"/>
    <cellStyle name="Normal 11 3 2 2 4" xfId="2924" xr:uid="{697E9572-57D0-41B7-86A7-48A6278F009F}"/>
    <cellStyle name="Normal 11 3 2 2 5" xfId="2925" xr:uid="{C9BB7687-6CA9-4DFE-8E4D-C055D75C5839}"/>
    <cellStyle name="Normal 11 3 2 2 6" xfId="2926" xr:uid="{68F8D775-7249-4C40-8FE8-9EE3FEE975F3}"/>
    <cellStyle name="Normal 11 3 2 3" xfId="2927" xr:uid="{DA0C8144-903A-469A-B416-5906048AAE80}"/>
    <cellStyle name="Normal 11 3 2 3 2" xfId="2928" xr:uid="{225829DE-F319-464C-8C70-4E459DB7CC8D}"/>
    <cellStyle name="Normal 11 3 2 3 2 2" xfId="2929" xr:uid="{7D1A1B1E-5D41-4B02-8138-6A048369B2BA}"/>
    <cellStyle name="Normal 11 3 2 3 3" xfId="2930" xr:uid="{F074FA1F-E9B1-4C7B-923A-BBCB0EA0A3A9}"/>
    <cellStyle name="Normal 11 3 2 3 3 2" xfId="2931" xr:uid="{9F3719DF-48FD-45A8-9D08-772DE278CC52}"/>
    <cellStyle name="Normal 11 3 2 3 4" xfId="2932" xr:uid="{6E484DFD-CAD0-42FF-B208-E94F4CD03F8A}"/>
    <cellStyle name="Normal 11 3 2 4" xfId="2933" xr:uid="{A791728D-EBEC-416D-82EC-5C0010EC36C3}"/>
    <cellStyle name="Normal 11 3 2 4 2" xfId="2934" xr:uid="{15E28864-06C9-4566-82C9-BB4167DAC856}"/>
    <cellStyle name="Normal 11 3 2 4 2 2" xfId="2935" xr:uid="{31F1F093-AA33-4554-9A34-37BC5A1F25C3}"/>
    <cellStyle name="Normal 11 3 2 4 3" xfId="2936" xr:uid="{688CC03D-E627-4426-A6B3-B1F4BD9D75D5}"/>
    <cellStyle name="Normal 11 3 2 4 3 2" xfId="2937" xr:uid="{1565AAF7-D61E-4E79-9B9F-353B20B8A08E}"/>
    <cellStyle name="Normal 11 3 2 4 4" xfId="2938" xr:uid="{4556A70C-CC4D-40FE-9DAF-BCD3B72991AB}"/>
    <cellStyle name="Normal 11 3 2 5" xfId="2939" xr:uid="{5B017778-E516-4B9D-8E4E-8CA010A2E206}"/>
    <cellStyle name="Normal 11 3 2 5 2" xfId="2940" xr:uid="{E1FBD255-9E6B-42E5-9E0B-A997600D8643}"/>
    <cellStyle name="Normal 11 3 2 6" xfId="2941" xr:uid="{FA89D9FB-1B01-4C6D-99A5-1A772672C3EA}"/>
    <cellStyle name="Normal 11 3 2 6 2" xfId="2942" xr:uid="{C9B55352-17BD-4604-91B1-022210A2334B}"/>
    <cellStyle name="Normal 11 3 2 7" xfId="2943" xr:uid="{8184D118-413D-4C21-A1A1-C8CF48291F69}"/>
    <cellStyle name="Normal 11 3 2 7 2" xfId="2944" xr:uid="{DB52210E-BF1A-43E6-8FFC-F727E4F5039C}"/>
    <cellStyle name="Normal 11 3 2 8" xfId="2945" xr:uid="{9F5406EE-47B6-42B2-B276-1FE8E7E60285}"/>
    <cellStyle name="Normal 11 3 2 9" xfId="2946" xr:uid="{FB99C6F8-F915-4214-8408-AE05B4E888D0}"/>
    <cellStyle name="Normal 11 3 2_NOI Ok" xfId="2947" xr:uid="{BDE87421-E372-4DEB-A251-7B2F36FE0660}"/>
    <cellStyle name="Normal 11 3 3" xfId="2948" xr:uid="{CB909A80-A655-4C77-A80D-F3FF7D3CAB45}"/>
    <cellStyle name="Normal 11 3 3 2" xfId="2949" xr:uid="{644656F7-D948-4373-B13C-1EC4F6337BA8}"/>
    <cellStyle name="Normal 11 3 3 2 2" xfId="2950" xr:uid="{CB83D501-4B3B-43B4-B737-09151EC7321E}"/>
    <cellStyle name="Normal 11 3 3 2 2 2" xfId="2951" xr:uid="{85DF76A6-3F91-46DB-971C-8851EE2BF8F1}"/>
    <cellStyle name="Normal 11 3 3 2 3" xfId="2952" xr:uid="{65B42EDE-071F-4C5F-AED6-50E63E7569BB}"/>
    <cellStyle name="Normal 11 3 3 2 3 2" xfId="2953" xr:uid="{7E94F048-0F1C-4C10-BA61-6E66EE2230C5}"/>
    <cellStyle name="Normal 11 3 3 2 4" xfId="2954" xr:uid="{D322D54A-254C-4093-87AB-3D4F21707EF5}"/>
    <cellStyle name="Normal 11 3 3 2 5" xfId="2955" xr:uid="{E8FBC181-03C4-4FAB-9421-0D80189A1F74}"/>
    <cellStyle name="Normal 11 3 3 2 6" xfId="2956" xr:uid="{B48AF7BC-9CEC-4C18-B399-013D6A3B0D37}"/>
    <cellStyle name="Normal 11 3 3 3" xfId="2957" xr:uid="{FCDB2ABE-94F9-46F8-A6A4-1889198BD742}"/>
    <cellStyle name="Normal 11 3 3 3 2" xfId="2958" xr:uid="{9035C8DD-F290-4493-86D7-CFC26C3B4A16}"/>
    <cellStyle name="Normal 11 3 3 3 2 2" xfId="2959" xr:uid="{A8B1071C-8893-41F3-96F6-6399265D7D06}"/>
    <cellStyle name="Normal 11 3 3 3 3" xfId="2960" xr:uid="{265375E9-6E83-49FE-ABC4-41692D3099BA}"/>
    <cellStyle name="Normal 11 3 3 3 3 2" xfId="2961" xr:uid="{3C3BA9C7-0484-4A72-B4DA-2317E9C88278}"/>
    <cellStyle name="Normal 11 3 3 3 4" xfId="2962" xr:uid="{62EF72F4-9718-4EAF-B87A-F041B386A3F6}"/>
    <cellStyle name="Normal 11 3 3 4" xfId="2963" xr:uid="{E4132EF7-F771-4F34-BACF-F5AB4EF47E62}"/>
    <cellStyle name="Normal 11 3 3 4 2" xfId="2964" xr:uid="{CEBD59F8-F6EB-4932-BF09-51728FCB4399}"/>
    <cellStyle name="Normal 11 3 3 4 2 2" xfId="2965" xr:uid="{EDE5289F-15B7-4339-B57F-3D1627810A9A}"/>
    <cellStyle name="Normal 11 3 3 4 3" xfId="2966" xr:uid="{52907824-6B5F-4A14-9665-2C3B8BE187CE}"/>
    <cellStyle name="Normal 11 3 3 4 3 2" xfId="2967" xr:uid="{DD6C71DB-EC26-4CD9-A0A7-0A2CE8C37991}"/>
    <cellStyle name="Normal 11 3 3 4 4" xfId="2968" xr:uid="{3F93EDF5-114A-4A7A-963A-59806579ABAB}"/>
    <cellStyle name="Normal 11 3 3 5" xfId="2969" xr:uid="{38DA446B-2022-4CBD-A508-79E43E78DAE5}"/>
    <cellStyle name="Normal 11 3 3 5 2" xfId="2970" xr:uid="{4010ADA0-B5CE-4B90-AC01-8CD40B25E2A9}"/>
    <cellStyle name="Normal 11 3 3 6" xfId="2971" xr:uid="{9397DC05-7625-45E0-A4B3-FB29202083C5}"/>
    <cellStyle name="Normal 11 3 3 6 2" xfId="2972" xr:uid="{0FF2E35C-1E16-4310-B12B-1794E3784440}"/>
    <cellStyle name="Normal 11 3 3 7" xfId="2973" xr:uid="{49BE815E-0750-40FA-8150-27E911AB767B}"/>
    <cellStyle name="Normal 11 3 3 7 2" xfId="2974" xr:uid="{31B66E21-62E6-49E3-9743-72A16605A0FB}"/>
    <cellStyle name="Normal 11 3 3 8" xfId="2975" xr:uid="{15D7E232-A0CC-443F-A1EE-F591216B3297}"/>
    <cellStyle name="Normal 11 3 3 9" xfId="2976" xr:uid="{9F90AA7E-89A3-4EF6-B2D6-37405B04C5D0}"/>
    <cellStyle name="Normal 11 3 3_NOI Ok" xfId="2977" xr:uid="{3F486CCE-38B9-4D35-A6D3-9816105B3CD6}"/>
    <cellStyle name="Normal 11 3 4" xfId="2978" xr:uid="{8C59A606-914C-429C-A41F-D289A2BDC642}"/>
    <cellStyle name="Normal 11 3 4 2" xfId="2979" xr:uid="{B12827D4-1AEB-48DF-BEF6-31265DD11FC4}"/>
    <cellStyle name="Normal 11 3 4 2 2" xfId="2980" xr:uid="{6E4F4A48-D1E7-42DB-B024-42A72A2F8396}"/>
    <cellStyle name="Normal 11 3 4 2 2 2" xfId="2981" xr:uid="{D3C26EF7-7FDD-47CD-81FF-B4595663F2B8}"/>
    <cellStyle name="Normal 11 3 4 2 3" xfId="2982" xr:uid="{D98A9076-A623-407E-AA64-CB6E8AEEDEE2}"/>
    <cellStyle name="Normal 11 3 4 2 3 2" xfId="2983" xr:uid="{1E36F73D-588D-4AAE-A278-2E09AB3DD6AB}"/>
    <cellStyle name="Normal 11 3 4 2 4" xfId="2984" xr:uid="{3BFA5920-3B20-4A95-ACFE-1454A4735400}"/>
    <cellStyle name="Normal 11 3 4 2 5" xfId="2985" xr:uid="{D2547FC8-E6D6-4109-A3E8-1908505D81A5}"/>
    <cellStyle name="Normal 11 3 4 2 6" xfId="2986" xr:uid="{5E46BAC7-8583-42F3-9EDD-6EDF6C469762}"/>
    <cellStyle name="Normal 11 3 4 3" xfId="2987" xr:uid="{83439471-9889-438E-85D2-9D211DFC24BE}"/>
    <cellStyle name="Normal 11 3 4 3 2" xfId="2988" xr:uid="{1C50457A-05DD-4717-A3FA-2D8AA1B8CE4A}"/>
    <cellStyle name="Normal 11 3 4 3 2 2" xfId="2989" xr:uid="{C0C27CA2-F78F-4B81-9EF1-9A2CBFD1C61F}"/>
    <cellStyle name="Normal 11 3 4 3 3" xfId="2990" xr:uid="{507C6325-AAAD-4D38-9D2A-BFB4BD3E402A}"/>
    <cellStyle name="Normal 11 3 4 3 3 2" xfId="2991" xr:uid="{EEF6B291-3A00-4C7A-9B40-792F50739F54}"/>
    <cellStyle name="Normal 11 3 4 3 4" xfId="2992" xr:uid="{200EC161-65CB-42D2-A809-EDE459683722}"/>
    <cellStyle name="Normal 11 3 4 4" xfId="2993" xr:uid="{60A16A35-C287-4F4F-9EED-A36CF3470F9B}"/>
    <cellStyle name="Normal 11 3 4 4 2" xfId="2994" xr:uid="{703042AD-9404-450D-BC05-6579D9902044}"/>
    <cellStyle name="Normal 11 3 4 4 2 2" xfId="2995" xr:uid="{EF14A1C5-4AFC-44C1-A29D-5B7D346C8271}"/>
    <cellStyle name="Normal 11 3 4 4 3" xfId="2996" xr:uid="{C63F75D2-84CF-4809-AD96-AC40A9B5AA35}"/>
    <cellStyle name="Normal 11 3 4 4 3 2" xfId="2997" xr:uid="{5E4A7932-CEA3-4A41-BBE7-144239EAC00A}"/>
    <cellStyle name="Normal 11 3 4 4 4" xfId="2998" xr:uid="{E5B5A25E-A6FA-4717-B7A6-FE2D170AECCE}"/>
    <cellStyle name="Normal 11 3 4 5" xfId="2999" xr:uid="{5ECC3146-A59E-4DCC-8002-DD306DD8D1B0}"/>
    <cellStyle name="Normal 11 3 4 5 2" xfId="3000" xr:uid="{4AA3804B-3113-4539-BE27-9D151228EB7F}"/>
    <cellStyle name="Normal 11 3 4 6" xfId="3001" xr:uid="{8F4EED44-FA50-4733-867C-2D933FF8EF1D}"/>
    <cellStyle name="Normal 11 3 4 6 2" xfId="3002" xr:uid="{07FF3995-97C8-4EA2-8A52-FF54471F24F4}"/>
    <cellStyle name="Normal 11 3 4 7" xfId="3003" xr:uid="{F6F4B97F-A6F3-46AD-A950-2015DC191054}"/>
    <cellStyle name="Normal 11 3 4 7 2" xfId="3004" xr:uid="{34E0EE9F-2A00-49DB-9B29-BDA001ECAAB3}"/>
    <cellStyle name="Normal 11 3 4 8" xfId="3005" xr:uid="{DCD7A78E-334E-4EB3-873A-17E79A73F648}"/>
    <cellStyle name="Normal 11 3 4 9" xfId="3006" xr:uid="{0D9CC439-4CAF-4B7D-8260-32C4443D601A}"/>
    <cellStyle name="Normal 11 3 4_NOI Ok" xfId="3007" xr:uid="{8DC89238-4642-49F7-9DC6-922A628BE0DF}"/>
    <cellStyle name="Normal 11 3 5" xfId="3008" xr:uid="{8990C00B-B3E6-4568-97AB-42A2D262C2CB}"/>
    <cellStyle name="Normal 11 3 5 2" xfId="3009" xr:uid="{3C8512E7-5D4B-4490-AFD8-666B701EC0C4}"/>
    <cellStyle name="Normal 11 3 5 2 2" xfId="3010" xr:uid="{190B571B-B2F9-4FF0-8ABD-443AD990C31E}"/>
    <cellStyle name="Normal 11 3 5 3" xfId="3011" xr:uid="{795C5CE2-7905-4B63-8F9B-C2426D093B1A}"/>
    <cellStyle name="Normal 11 3 5 3 2" xfId="3012" xr:uid="{1DA71B52-3EF4-4291-9C41-8BCDC6F5A1EB}"/>
    <cellStyle name="Normal 11 3 5 4" xfId="3013" xr:uid="{0E957866-B7B3-449A-833B-9811A3F3DB2B}"/>
    <cellStyle name="Normal 11 3 5 5" xfId="3014" xr:uid="{A3D9EF4C-6634-4223-BE32-C9524798FC85}"/>
    <cellStyle name="Normal 11 3 5 6" xfId="3015" xr:uid="{A9EF72AC-9D29-447A-9C3C-7044E3571C1D}"/>
    <cellStyle name="Normal 11 3 6" xfId="3016" xr:uid="{027EA5D3-A8BC-4BFC-99D7-947A9ECF8AEA}"/>
    <cellStyle name="Normal 11 3 6 2" xfId="3017" xr:uid="{051DB87B-67F8-40B6-B9FC-8A9120A08F1B}"/>
    <cellStyle name="Normal 11 3 6 2 2" xfId="3018" xr:uid="{36AB8784-F544-4D8B-8F2A-01B15E98DED5}"/>
    <cellStyle name="Normal 11 3 6 3" xfId="3019" xr:uid="{35681C59-78F9-499F-84AD-089C47DB8096}"/>
    <cellStyle name="Normal 11 3 6 3 2" xfId="3020" xr:uid="{2A0CDF4D-1D93-4C38-B6B8-6E42A983BD83}"/>
    <cellStyle name="Normal 11 3 6 4" xfId="3021" xr:uid="{1A24726B-4C29-4C04-95DB-0EDB221C3EC7}"/>
    <cellStyle name="Normal 11 3 7" xfId="3022" xr:uid="{62FBF2D8-B1C2-48FD-BC09-C0D71A4ECABF}"/>
    <cellStyle name="Normal 11 3 7 2" xfId="3023" xr:uid="{CC5D7410-294A-4AD4-BC11-9F1F083FA484}"/>
    <cellStyle name="Normal 11 3 7 2 2" xfId="3024" xr:uid="{0CE2FE94-4D13-4CC9-92FB-C47CDB17ACF4}"/>
    <cellStyle name="Normal 11 3 7 3" xfId="3025" xr:uid="{B7DBB5E7-9B9D-4850-B692-F57C9C8D70CA}"/>
    <cellStyle name="Normal 11 3 7 3 2" xfId="3026" xr:uid="{752615E5-A0D1-4990-BE85-C344EE35F654}"/>
    <cellStyle name="Normal 11 3 7 4" xfId="3027" xr:uid="{A95BF348-3468-4425-B9A6-C3F8B914FC36}"/>
    <cellStyle name="Normal 11 3 8" xfId="3028" xr:uid="{FCEA3A43-1F25-4517-9D53-B9EF925DC192}"/>
    <cellStyle name="Normal 11 3 8 2" xfId="3029" xr:uid="{E3555543-62CE-4004-80EF-B240524E9E62}"/>
    <cellStyle name="Normal 11 3 9" xfId="3030" xr:uid="{F6065C9D-4B56-47CB-9ACB-E9E4BBEB450D}"/>
    <cellStyle name="Normal 11 3 9 2" xfId="3031" xr:uid="{E6219CB0-2DB9-4CE3-B342-29779DFFE9EF}"/>
    <cellStyle name="Normal 11 3_NOI Ok" xfId="3032" xr:uid="{506C6BA3-8321-4E91-99FD-B0DCC85168E9}"/>
    <cellStyle name="Normal 11 4" xfId="543" xr:uid="{7979D5F8-8D22-4EFF-AE1F-4C481D1A804C}"/>
    <cellStyle name="Normal 11 4 2" xfId="578" xr:uid="{620A9FB4-B87F-46C2-8680-5DB1C294CB07}"/>
    <cellStyle name="Normal 11 5" xfId="3033" xr:uid="{91E21DC9-C184-4A95-A78D-0CAE339A6E7C}"/>
    <cellStyle name="Normal 11 5 2" xfId="3034" xr:uid="{6C301F94-B1FB-47FF-B1A4-2BA70FE67475}"/>
    <cellStyle name="Normal 11 5 2 2" xfId="3035" xr:uid="{99657802-F086-470B-8AC6-D2E916173EBF}"/>
    <cellStyle name="Normal 11 5 3" xfId="3036" xr:uid="{E3E2E003-71E0-478B-9D4C-883386D8BDA6}"/>
    <cellStyle name="Normal 11 5 3 2" xfId="3037" xr:uid="{3C5488A3-E222-4907-BED3-A1103340E6AC}"/>
    <cellStyle name="Normal 11 5 4" xfId="3038" xr:uid="{52E68E66-7C5A-4797-806D-C580D49F5B09}"/>
    <cellStyle name="Normal 11 6" xfId="3039" xr:uid="{12873664-2E9C-4F80-B1F0-2BD5EB63A1B9}"/>
    <cellStyle name="Normal 11 6 2" xfId="3040" xr:uid="{7485F35C-F36D-4C36-8707-B404F8AFF6CA}"/>
    <cellStyle name="Normal 11 6 2 2" xfId="3041" xr:uid="{D98910D4-F7F1-404D-9E5C-C6C18730D893}"/>
    <cellStyle name="Normal 11 6 3" xfId="3042" xr:uid="{11674FEA-19D5-4A70-A56E-DADECD02F0D6}"/>
    <cellStyle name="Normal 11 6 3 2" xfId="3043" xr:uid="{BE0307F0-8265-4C7F-A118-AE76FC91DDD9}"/>
    <cellStyle name="Normal 11 6 4" xfId="3044" xr:uid="{FFC3B976-FFB5-4942-9B90-5C541776411A}"/>
    <cellStyle name="Normal 11 7" xfId="3045" xr:uid="{D414A90F-40BE-42D6-B712-A73E00F93042}"/>
    <cellStyle name="Normal 11 7 2" xfId="3046" xr:uid="{AA713F53-C106-40C1-B4C9-CB979AD3862F}"/>
    <cellStyle name="Normal 11 8" xfId="3047" xr:uid="{54CD67E6-9C53-46BD-B5BE-D47936D36A64}"/>
    <cellStyle name="Normal 11 8 2" xfId="3048" xr:uid="{D3E325D7-E810-414B-A395-15EC3B00BEFB}"/>
    <cellStyle name="Normal 11 9" xfId="3049" xr:uid="{B9C04816-EEE9-49CA-8E2B-F04C1A700492}"/>
    <cellStyle name="Normal 11_NOI Ok" xfId="3050" xr:uid="{0529E170-54DA-4D56-BB9A-4355777863FD}"/>
    <cellStyle name="Normal 110" xfId="565" xr:uid="{D4E0F706-58DF-4F73-BD55-2E9B062F9828}"/>
    <cellStyle name="Normal 111" xfId="10428" xr:uid="{8AB7712E-C2C9-4FF7-B501-EBF8C5165DD8}"/>
    <cellStyle name="Normal 12" xfId="172" xr:uid="{6D215B65-52DE-4B97-BC55-E47CD3932EE4}"/>
    <cellStyle name="Normal 12 10" xfId="3052" xr:uid="{E7D4D8D6-6FDA-4902-A058-FD63A3EE9747}"/>
    <cellStyle name="Normal 12 10 10" xfId="3053" xr:uid="{CF206A6A-88A7-4AC8-94EC-A3547653C7FE}"/>
    <cellStyle name="Normal 12 10 10 2" xfId="3054" xr:uid="{C70DE384-AD0E-4132-909B-CC08577E5E0E}"/>
    <cellStyle name="Normal 12 10 11" xfId="3055" xr:uid="{BABAE108-05F3-45CD-B994-758F36B32BA5}"/>
    <cellStyle name="Normal 12 10 12" xfId="3056" xr:uid="{E513D3B1-E514-409C-BBF3-C394D783BC89}"/>
    <cellStyle name="Normal 12 10 2" xfId="3057" xr:uid="{62FD6DFC-D5AE-414E-ACB3-A07FC34358C9}"/>
    <cellStyle name="Normal 12 10 2 2" xfId="3058" xr:uid="{B4711724-9163-415E-970A-14F45AD50391}"/>
    <cellStyle name="Normal 12 10 2 2 2" xfId="3059" xr:uid="{C6EA16FD-B910-4D8C-B5C9-DE71C5AF1197}"/>
    <cellStyle name="Normal 12 10 2 2 2 2" xfId="3060" xr:uid="{B210BD45-26BE-49D7-B093-92A7A146A9F7}"/>
    <cellStyle name="Normal 12 10 2 2 3" xfId="3061" xr:uid="{56B4BBB5-60A3-4732-86C0-8242F5F9AD70}"/>
    <cellStyle name="Normal 12 10 2 2 3 2" xfId="3062" xr:uid="{16A95058-BCA8-4F14-B890-63354657B1CF}"/>
    <cellStyle name="Normal 12 10 2 2 4" xfId="3063" xr:uid="{451E5E24-5531-411F-9A4F-E7897009D8B0}"/>
    <cellStyle name="Normal 12 10 2 2 5" xfId="3064" xr:uid="{642B9CA8-6015-4C6A-A9F9-5B78988CA9AC}"/>
    <cellStyle name="Normal 12 10 2 2 6" xfId="3065" xr:uid="{74251F96-4A37-4BD8-9079-11C88113B4A4}"/>
    <cellStyle name="Normal 12 10 2 3" xfId="3066" xr:uid="{4635B88A-1A84-4DF0-870D-CE33CE2EAE51}"/>
    <cellStyle name="Normal 12 10 2 3 2" xfId="3067" xr:uid="{839FA59C-BBFD-4EC6-A372-30DDB12A5F5A}"/>
    <cellStyle name="Normal 12 10 2 3 2 2" xfId="3068" xr:uid="{12EFCCE3-942B-43F8-8351-D92CAFADE90C}"/>
    <cellStyle name="Normal 12 10 2 3 3" xfId="3069" xr:uid="{AD3DDADA-E28D-4B2A-A194-03AD3F6754CB}"/>
    <cellStyle name="Normal 12 10 2 3 3 2" xfId="3070" xr:uid="{AE188EBA-38DA-4CEE-A35E-19FFBBE4C5CE}"/>
    <cellStyle name="Normal 12 10 2 3 4" xfId="3071" xr:uid="{31EC3BC0-5FE1-4162-8A93-65ADCA206670}"/>
    <cellStyle name="Normal 12 10 2 4" xfId="3072" xr:uid="{480FE76A-CDAF-4A0B-BDFB-5F37C13A777D}"/>
    <cellStyle name="Normal 12 10 2 4 2" xfId="3073" xr:uid="{7F1C4517-9876-4804-A356-9A77733FD53C}"/>
    <cellStyle name="Normal 12 10 2 4 2 2" xfId="3074" xr:uid="{001D738A-9F9D-4D59-8396-BFF1079F1394}"/>
    <cellStyle name="Normal 12 10 2 4 3" xfId="3075" xr:uid="{2A2D60AB-5B4E-4A3D-9BE2-322A32DB9E81}"/>
    <cellStyle name="Normal 12 10 2 4 3 2" xfId="3076" xr:uid="{05BB6FCF-CF78-4B61-A903-6B9013BFF949}"/>
    <cellStyle name="Normal 12 10 2 4 4" xfId="3077" xr:uid="{D526DFC8-3738-4ED1-A195-172A07A33D8B}"/>
    <cellStyle name="Normal 12 10 2 5" xfId="3078" xr:uid="{B243456E-AD50-41C5-BC42-7CCCEC2B1F63}"/>
    <cellStyle name="Normal 12 10 2 5 2" xfId="3079" xr:uid="{67320EF5-4620-48D5-B5C1-CBFD4638DC89}"/>
    <cellStyle name="Normal 12 10 2 6" xfId="3080" xr:uid="{ED34F48A-77B9-49EC-8951-7DAC10043B23}"/>
    <cellStyle name="Normal 12 10 2 6 2" xfId="3081" xr:uid="{874B9BAD-3C48-484D-95B6-1A21D6A49BB5}"/>
    <cellStyle name="Normal 12 10 2 7" xfId="3082" xr:uid="{871594BE-58D8-42F3-A116-6FBC715FDDBE}"/>
    <cellStyle name="Normal 12 10 2 7 2" xfId="3083" xr:uid="{6D9A09EF-E645-4163-A7FA-FBC7BBDAF92C}"/>
    <cellStyle name="Normal 12 10 2 8" xfId="3084" xr:uid="{70689CAC-B933-4E0A-9379-EDEE9B622B48}"/>
    <cellStyle name="Normal 12 10 2 9" xfId="3085" xr:uid="{0704AE35-63BE-4C1D-9BD9-C93C88EF755A}"/>
    <cellStyle name="Normal 12 10 2_NOI Ok" xfId="3086" xr:uid="{5E686416-4DFC-4320-A283-AE650C8BFE28}"/>
    <cellStyle name="Normal 12 10 3" xfId="3087" xr:uid="{F9AB1311-6F51-458D-ACDB-A3261943CD3A}"/>
    <cellStyle name="Normal 12 10 3 2" xfId="3088" xr:uid="{EC2AA757-AEBC-46A6-814C-A393492DDB43}"/>
    <cellStyle name="Normal 12 10 3 2 2" xfId="3089" xr:uid="{07DEBCF1-30E4-4103-A563-49259295D41B}"/>
    <cellStyle name="Normal 12 10 3 2 2 2" xfId="3090" xr:uid="{76373E24-DCC2-4860-8CD1-7941582CF4B4}"/>
    <cellStyle name="Normal 12 10 3 2 3" xfId="3091" xr:uid="{7DF7B177-9836-4E4B-BC4B-1252EDFD3CD4}"/>
    <cellStyle name="Normal 12 10 3 2 3 2" xfId="3092" xr:uid="{E6E30984-3EEC-4CBE-8CDD-91530F02C3D3}"/>
    <cellStyle name="Normal 12 10 3 2 4" xfId="3093" xr:uid="{C157271F-D846-4806-95F8-26ADF3C68FA6}"/>
    <cellStyle name="Normal 12 10 3 2 5" xfId="3094" xr:uid="{18251989-C0CC-418D-B471-84ACCE598E86}"/>
    <cellStyle name="Normal 12 10 3 2 6" xfId="3095" xr:uid="{7714AE72-52EF-4BAE-B94A-2F8B058F5E67}"/>
    <cellStyle name="Normal 12 10 3 3" xfId="3096" xr:uid="{D96033CD-9709-4D8A-93F6-379A1097BD81}"/>
    <cellStyle name="Normal 12 10 3 3 2" xfId="3097" xr:uid="{5EBF4E81-7ABB-4870-8500-D623F683E1D7}"/>
    <cellStyle name="Normal 12 10 3 3 2 2" xfId="3098" xr:uid="{A7BC0BA1-8F2E-407C-A488-C103D79F0D26}"/>
    <cellStyle name="Normal 12 10 3 3 3" xfId="3099" xr:uid="{328269FF-AC08-4842-A9C7-1D3C148CF7BD}"/>
    <cellStyle name="Normal 12 10 3 3 3 2" xfId="3100" xr:uid="{195231AD-52FC-4B68-B169-ED207DB88523}"/>
    <cellStyle name="Normal 12 10 3 3 4" xfId="3101" xr:uid="{12936307-7DE8-4FC7-B4F4-AA3E136976E5}"/>
    <cellStyle name="Normal 12 10 3 4" xfId="3102" xr:uid="{AE0B1602-CAB8-4848-A01A-843E3F17AA9A}"/>
    <cellStyle name="Normal 12 10 3 4 2" xfId="3103" xr:uid="{0BB1E529-E077-48DD-861C-DC7A15493787}"/>
    <cellStyle name="Normal 12 10 3 4 2 2" xfId="3104" xr:uid="{73F15D02-3D6B-4449-ACCA-18B339E503CF}"/>
    <cellStyle name="Normal 12 10 3 4 3" xfId="3105" xr:uid="{AD5F6762-E352-486A-BD92-2A0C2A55EAF6}"/>
    <cellStyle name="Normal 12 10 3 4 3 2" xfId="3106" xr:uid="{FDA3F00D-0D1A-43E4-9385-AF9A19B234DE}"/>
    <cellStyle name="Normal 12 10 3 4 4" xfId="3107" xr:uid="{096E9375-963C-4EE1-ACA3-49D27979B0EC}"/>
    <cellStyle name="Normal 12 10 3 5" xfId="3108" xr:uid="{C54AB0FB-CEB2-48F3-8B8C-33F5E7A472BC}"/>
    <cellStyle name="Normal 12 10 3 5 2" xfId="3109" xr:uid="{11AA4127-F8AA-448C-970A-DAC6337FBA53}"/>
    <cellStyle name="Normal 12 10 3 6" xfId="3110" xr:uid="{0F1420BF-3DCD-44CB-A3A3-489EDC9F9B72}"/>
    <cellStyle name="Normal 12 10 3 6 2" xfId="3111" xr:uid="{50A1C7B5-AC5C-4238-BDCE-3AE9C3937F27}"/>
    <cellStyle name="Normal 12 10 3 7" xfId="3112" xr:uid="{73476930-BDF2-40C9-9DAF-1F6859B60F88}"/>
    <cellStyle name="Normal 12 10 3 7 2" xfId="3113" xr:uid="{E016A88B-E508-4692-8CBF-7264373A2229}"/>
    <cellStyle name="Normal 12 10 3 8" xfId="3114" xr:uid="{D723829F-83B3-4733-A11E-902AFB5EC803}"/>
    <cellStyle name="Normal 12 10 3 9" xfId="3115" xr:uid="{5CA20233-94A6-4175-9492-D8582822D099}"/>
    <cellStyle name="Normal 12 10 3_NOI Ok" xfId="3116" xr:uid="{36C1B041-48B0-4EAD-B87C-AA36A8B3AC54}"/>
    <cellStyle name="Normal 12 10 4" xfId="3117" xr:uid="{D02BF57F-4330-4746-BA2F-BBA9A12ABB87}"/>
    <cellStyle name="Normal 12 10 4 2" xfId="3118" xr:uid="{047D704F-7A12-443F-8E96-DAAA32B3F7E0}"/>
    <cellStyle name="Normal 12 10 4 2 2" xfId="3119" xr:uid="{61B120C7-AE70-4C69-865B-98CA8D9EF569}"/>
    <cellStyle name="Normal 12 10 4 2 2 2" xfId="3120" xr:uid="{24F79517-8ACA-4104-8ACA-F486E2DDA7FD}"/>
    <cellStyle name="Normal 12 10 4 2 3" xfId="3121" xr:uid="{7BDC3B9E-41F8-43CA-A9E4-46C0F2934CBF}"/>
    <cellStyle name="Normal 12 10 4 2 3 2" xfId="3122" xr:uid="{15470A43-B16F-4D37-85D7-373BC090BCA7}"/>
    <cellStyle name="Normal 12 10 4 2 4" xfId="3123" xr:uid="{6BF33A0C-FFE3-4940-885A-B0218FA380D7}"/>
    <cellStyle name="Normal 12 10 4 2 5" xfId="3124" xr:uid="{9B0250F3-2CC1-478C-8A41-DDDC040367FD}"/>
    <cellStyle name="Normal 12 10 4 2 6" xfId="3125" xr:uid="{DDB3A6E1-8992-4B6E-A9F8-77E47D83239D}"/>
    <cellStyle name="Normal 12 10 4 3" xfId="3126" xr:uid="{BE46835D-CCF0-4E13-9B51-85B8CCBDD5D1}"/>
    <cellStyle name="Normal 12 10 4 3 2" xfId="3127" xr:uid="{F0982E23-BFA0-41DB-88C0-063F683EBB17}"/>
    <cellStyle name="Normal 12 10 4 3 2 2" xfId="3128" xr:uid="{3B96B252-F07F-4AB8-8990-5F970C5CCC39}"/>
    <cellStyle name="Normal 12 10 4 3 3" xfId="3129" xr:uid="{FD29720A-2BBF-458F-9E56-6D637E76AC88}"/>
    <cellStyle name="Normal 12 10 4 3 3 2" xfId="3130" xr:uid="{B0176B79-1D16-40E9-97F9-582BE5128D56}"/>
    <cellStyle name="Normal 12 10 4 3 4" xfId="3131" xr:uid="{987FC573-10A4-4A55-B2D8-B18FE05B42F8}"/>
    <cellStyle name="Normal 12 10 4 4" xfId="3132" xr:uid="{8E4218AE-CE5D-458B-9CFB-01708A0DC5AA}"/>
    <cellStyle name="Normal 12 10 4 4 2" xfId="3133" xr:uid="{5272BFCA-7069-48AB-A12C-BEE3DC0C1573}"/>
    <cellStyle name="Normal 12 10 4 4 2 2" xfId="3134" xr:uid="{74E075D1-A356-4BC5-86EF-0C55CFBC2CE1}"/>
    <cellStyle name="Normal 12 10 4 4 3" xfId="3135" xr:uid="{362EA53C-0AFA-4972-9738-0014A68BC2FA}"/>
    <cellStyle name="Normal 12 10 4 4 3 2" xfId="3136" xr:uid="{087DA484-5E16-4B31-B88A-C7C9D0641E25}"/>
    <cellStyle name="Normal 12 10 4 4 4" xfId="3137" xr:uid="{C070418E-03D3-45C9-9636-4B42889AF050}"/>
    <cellStyle name="Normal 12 10 4 5" xfId="3138" xr:uid="{A47D7FD4-0F14-4728-988B-D42B8B339ADC}"/>
    <cellStyle name="Normal 12 10 4 5 2" xfId="3139" xr:uid="{C688DEDF-A929-424E-BC94-2D87A55BFC2A}"/>
    <cellStyle name="Normal 12 10 4 6" xfId="3140" xr:uid="{7F27402B-A73E-4090-9D78-BE972B49DE77}"/>
    <cellStyle name="Normal 12 10 4 6 2" xfId="3141" xr:uid="{431F0D98-D166-4B8F-B7F0-5EE65813DBC7}"/>
    <cellStyle name="Normal 12 10 4 7" xfId="3142" xr:uid="{A49111D1-F0D4-44ED-B4C7-9F8EBB703822}"/>
    <cellStyle name="Normal 12 10 4 7 2" xfId="3143" xr:uid="{0626D32B-8058-43E6-8EC1-5EB8F5ECDB57}"/>
    <cellStyle name="Normal 12 10 4 8" xfId="3144" xr:uid="{4FC5A649-EF1C-4795-B1EB-7E94AB96D262}"/>
    <cellStyle name="Normal 12 10 4 9" xfId="3145" xr:uid="{826C3A27-78CF-4D87-9875-F1791B668E24}"/>
    <cellStyle name="Normal 12 10 4_NOI Ok" xfId="3146" xr:uid="{0C2416AC-8472-4475-AB44-D3619F5EE5A3}"/>
    <cellStyle name="Normal 12 10 5" xfId="3147" xr:uid="{73F7A7A7-AFF8-42DC-80C1-015773EEB497}"/>
    <cellStyle name="Normal 12 10 5 2" xfId="3148" xr:uid="{6596C2A0-B4BA-4763-827E-1CEFBE11C37C}"/>
    <cellStyle name="Normal 12 10 5 2 2" xfId="3149" xr:uid="{CEA18E85-7BF1-423E-AE6A-A60D6D142CD2}"/>
    <cellStyle name="Normal 12 10 5 3" xfId="3150" xr:uid="{372FFE51-BE6F-419C-9D08-C5426F631A78}"/>
    <cellStyle name="Normal 12 10 5 3 2" xfId="3151" xr:uid="{209B2051-171B-4F8F-B45F-AEE64691AE04}"/>
    <cellStyle name="Normal 12 10 5 4" xfId="3152" xr:uid="{B9A89BBC-9520-46C7-84E2-A122D5CC8565}"/>
    <cellStyle name="Normal 12 10 5 5" xfId="3153" xr:uid="{F579B28A-B3B6-460D-94BC-5F5ABEFFDE2A}"/>
    <cellStyle name="Normal 12 10 5 6" xfId="3154" xr:uid="{B44F0BCB-1C6D-4815-B69F-9653F7D0EC91}"/>
    <cellStyle name="Normal 12 10 6" xfId="3155" xr:uid="{A081CEF4-A45E-49DF-BF2D-9B1135F47007}"/>
    <cellStyle name="Normal 12 10 6 2" xfId="3156" xr:uid="{972B171F-F3FF-4896-A978-C7BE995A1105}"/>
    <cellStyle name="Normal 12 10 6 2 2" xfId="3157" xr:uid="{F552B3D6-DA69-4D41-8806-7D0B3C96BBB8}"/>
    <cellStyle name="Normal 12 10 6 3" xfId="3158" xr:uid="{222BAF2E-83B3-4285-B6D0-DE9FC6570B4E}"/>
    <cellStyle name="Normal 12 10 6 3 2" xfId="3159" xr:uid="{1B42BD23-F8C5-44B8-B277-337704D32F77}"/>
    <cellStyle name="Normal 12 10 6 4" xfId="3160" xr:uid="{398DA1B2-8AB0-4E8B-A964-9B10C075FD1E}"/>
    <cellStyle name="Normal 12 10 7" xfId="3161" xr:uid="{FA93C40B-653E-459C-BEFA-4637180B83B1}"/>
    <cellStyle name="Normal 12 10 7 2" xfId="3162" xr:uid="{70ECB7FA-5592-4F47-B0C9-CC4B8D5C9523}"/>
    <cellStyle name="Normal 12 10 7 2 2" xfId="3163" xr:uid="{25149440-EDFA-4535-B321-CD4214671047}"/>
    <cellStyle name="Normal 12 10 7 3" xfId="3164" xr:uid="{94C35E02-AAE5-41CF-89F4-E43F1E941393}"/>
    <cellStyle name="Normal 12 10 7 3 2" xfId="3165" xr:uid="{6425BCA4-DC4B-4150-A734-1F84FD374094}"/>
    <cellStyle name="Normal 12 10 7 4" xfId="3166" xr:uid="{5F8D6E8E-893C-426F-B140-72CF1452E907}"/>
    <cellStyle name="Normal 12 10 8" xfId="3167" xr:uid="{8EC0BFF4-F95E-4204-BDF0-994328D9F170}"/>
    <cellStyle name="Normal 12 10 8 2" xfId="3168" xr:uid="{24DD9B43-775E-4D80-B66C-479F22C73F3A}"/>
    <cellStyle name="Normal 12 10 9" xfId="3169" xr:uid="{97268389-A198-4B4B-B1A8-3F7A815F00B5}"/>
    <cellStyle name="Normal 12 10 9 2" xfId="3170" xr:uid="{5863BFB6-E6EB-407C-BFA8-6F2A6296A3FC}"/>
    <cellStyle name="Normal 12 10_NOI Ok" xfId="3171" xr:uid="{50959C06-C598-48BC-A1E4-5A418663DE94}"/>
    <cellStyle name="Normal 12 11" xfId="3172" xr:uid="{5D2E6680-49AA-4759-988E-63668F16B5F3}"/>
    <cellStyle name="Normal 12 11 2" xfId="3173" xr:uid="{C576FB22-DA0F-49E6-9A0E-95DB6B629742}"/>
    <cellStyle name="Normal 12 11 2 2" xfId="3174" xr:uid="{9636A998-8E2E-4621-BF8B-A3D761D5B9C5}"/>
    <cellStyle name="Normal 12 11 2 2 2" xfId="3175" xr:uid="{5E3B0D7E-636F-493F-A7B8-EC88313FED37}"/>
    <cellStyle name="Normal 12 11 2 3" xfId="3176" xr:uid="{08C557B2-1F00-4F37-BC96-94DB06A612B3}"/>
    <cellStyle name="Normal 12 11 2 3 2" xfId="3177" xr:uid="{9758BFED-B3DF-4412-98B2-BF24AF1D2A13}"/>
    <cellStyle name="Normal 12 11 2 4" xfId="3178" xr:uid="{5836F9AB-9DC4-474C-9A70-14C59280C8F6}"/>
    <cellStyle name="Normal 12 11 2 5" xfId="3179" xr:uid="{24AC045A-047A-48D9-A55F-607DA369C1A3}"/>
    <cellStyle name="Normal 12 11 2 6" xfId="3180" xr:uid="{05CA9C8F-CA94-4020-A320-BC48A5ECDB83}"/>
    <cellStyle name="Normal 12 11 3" xfId="3181" xr:uid="{8BB9AB32-D9F8-40DD-8ADC-EC46802FC4D4}"/>
    <cellStyle name="Normal 12 11 3 2" xfId="3182" xr:uid="{6F639EBD-F864-44ED-8B8D-8F41C05104D5}"/>
    <cellStyle name="Normal 12 11 3 2 2" xfId="3183" xr:uid="{B89A56EE-20F4-4CBA-906F-1DEED2FC122A}"/>
    <cellStyle name="Normal 12 11 3 3" xfId="3184" xr:uid="{D50826DF-8671-48A2-A62B-814ABA84A343}"/>
    <cellStyle name="Normal 12 11 3 3 2" xfId="3185" xr:uid="{261E1C11-7575-4276-AB63-3879CF8994D6}"/>
    <cellStyle name="Normal 12 11 3 4" xfId="3186" xr:uid="{012B1D87-E8CD-4699-AFB3-062BD9EE6776}"/>
    <cellStyle name="Normal 12 11 4" xfId="3187" xr:uid="{719BD944-DBDD-4987-9BC7-6F28506381FC}"/>
    <cellStyle name="Normal 12 11 4 2" xfId="3188" xr:uid="{DD01C07B-2347-4ADA-A80D-D4903AA0F0CF}"/>
    <cellStyle name="Normal 12 11 4 2 2" xfId="3189" xr:uid="{D510848B-8B7E-493A-96ED-3FD18F825E43}"/>
    <cellStyle name="Normal 12 11 4 3" xfId="3190" xr:uid="{A2CA3462-B6EB-4341-83D4-EA4CA9F8DF21}"/>
    <cellStyle name="Normal 12 11 4 3 2" xfId="3191" xr:uid="{A5576D97-FDFD-4A38-B83A-FFDF5648D459}"/>
    <cellStyle name="Normal 12 11 4 4" xfId="3192" xr:uid="{7D75C93B-5622-4EC6-8FFE-C81537BA2432}"/>
    <cellStyle name="Normal 12 11 5" xfId="3193" xr:uid="{61847A47-887C-45C4-B2FC-29E0126385D5}"/>
    <cellStyle name="Normal 12 11 5 2" xfId="3194" xr:uid="{A892C785-9DE4-4E58-BBD8-F2E6F3FB8AD0}"/>
    <cellStyle name="Normal 12 11 6" xfId="3195" xr:uid="{54049F1E-E77B-44D4-82E7-1462CC98554E}"/>
    <cellStyle name="Normal 12 11 6 2" xfId="3196" xr:uid="{8DF1C339-48EA-462D-9B05-D251B2A5A430}"/>
    <cellStyle name="Normal 12 11 7" xfId="3197" xr:uid="{2631A8A4-9B1C-41D8-A828-F9CFC1D8F5A4}"/>
    <cellStyle name="Normal 12 11 7 2" xfId="3198" xr:uid="{CDF880BE-B6BF-4EB1-B598-E1A7B3336FE5}"/>
    <cellStyle name="Normal 12 11 8" xfId="3199" xr:uid="{B816D331-44C7-4F51-93FC-35D1D8C61CBD}"/>
    <cellStyle name="Normal 12 11 9" xfId="3200" xr:uid="{6A784998-028F-43A3-9FF7-127BDF0A2F0F}"/>
    <cellStyle name="Normal 12 11_NOI Ok" xfId="3201" xr:uid="{DEA0D380-6412-439A-ADE2-7843828EED75}"/>
    <cellStyle name="Normal 12 12" xfId="3202" xr:uid="{4EF16954-3211-4958-BBDF-916ED31F5990}"/>
    <cellStyle name="Normal 12 12 2" xfId="3203" xr:uid="{21A3ACF1-1E9A-4CB3-B481-41DA5CDAD17E}"/>
    <cellStyle name="Normal 12 12 2 2" xfId="3204" xr:uid="{8D368E41-49DB-4053-9CC4-1984CE337468}"/>
    <cellStyle name="Normal 12 12 2 2 2" xfId="3205" xr:uid="{9C309193-E255-407C-BED6-C8B8C68BA3C7}"/>
    <cellStyle name="Normal 12 12 2 3" xfId="3206" xr:uid="{EC978B79-FB93-4089-BB44-2D5B47D67195}"/>
    <cellStyle name="Normal 12 12 2 3 2" xfId="3207" xr:uid="{72CA6B49-304C-4E5D-9AE3-AEAE81F6BB67}"/>
    <cellStyle name="Normal 12 12 2 4" xfId="3208" xr:uid="{A4F1FCAB-D56C-4C52-9EB7-7CB3579CC204}"/>
    <cellStyle name="Normal 12 12 2 5" xfId="3209" xr:uid="{638FA2A8-BAA1-4D23-95FE-1B9525B99F30}"/>
    <cellStyle name="Normal 12 12 2 6" xfId="3210" xr:uid="{A4FBA464-D858-4558-A5A0-DA17E0359B3F}"/>
    <cellStyle name="Normal 12 12 3" xfId="3211" xr:uid="{25C95716-0E9C-44BF-B2B8-DDB8C9178DD5}"/>
    <cellStyle name="Normal 12 12 3 2" xfId="3212" xr:uid="{ED6F665E-B941-4807-870E-D392479C92C0}"/>
    <cellStyle name="Normal 12 12 3 2 2" xfId="3213" xr:uid="{F8F6DE10-956F-4DDE-B828-3E75AE6EE69A}"/>
    <cellStyle name="Normal 12 12 3 3" xfId="3214" xr:uid="{CB9409A4-5608-4AC3-9553-B2FA4C232FBD}"/>
    <cellStyle name="Normal 12 12 3 3 2" xfId="3215" xr:uid="{B71494BD-5E22-4769-8366-B40645C9284D}"/>
    <cellStyle name="Normal 12 12 3 4" xfId="3216" xr:uid="{A447C46B-143B-4AF1-9185-F4603A4B88BA}"/>
    <cellStyle name="Normal 12 12 4" xfId="3217" xr:uid="{9B1BA0DC-5BB6-4611-9109-D03A41FE706D}"/>
    <cellStyle name="Normal 12 12 4 2" xfId="3218" xr:uid="{9D0B429A-A94F-4DD6-AE0D-30FFAD09A1A6}"/>
    <cellStyle name="Normal 12 12 4 2 2" xfId="3219" xr:uid="{E29DF381-906E-42CC-A889-C45418B3D56C}"/>
    <cellStyle name="Normal 12 12 4 3" xfId="3220" xr:uid="{0252AEFF-6885-42AD-900D-1E995C028A6E}"/>
    <cellStyle name="Normal 12 12 4 3 2" xfId="3221" xr:uid="{19ED8434-8631-454D-AB22-A5FD10614524}"/>
    <cellStyle name="Normal 12 12 4 4" xfId="3222" xr:uid="{4EFDE38A-73A5-43F6-BE40-B3BBDC81E5E5}"/>
    <cellStyle name="Normal 12 12 5" xfId="3223" xr:uid="{8C584F85-853B-4F75-A42C-9F8303049D01}"/>
    <cellStyle name="Normal 12 12 5 2" xfId="3224" xr:uid="{0BAB61C9-8574-4B23-909D-B42E821047CB}"/>
    <cellStyle name="Normal 12 12 6" xfId="3225" xr:uid="{CE483FA9-3B30-4601-88D0-E8CE0F0A1BDA}"/>
    <cellStyle name="Normal 12 12 6 2" xfId="3226" xr:uid="{94637F98-7E95-43A9-8B67-7A709DAC50C1}"/>
    <cellStyle name="Normal 12 12 7" xfId="3227" xr:uid="{7A2A8665-DBFA-4DB8-98AF-33F56ECF259E}"/>
    <cellStyle name="Normal 12 12 7 2" xfId="3228" xr:uid="{9AA55713-8E19-41D1-A39D-3A2F7C20DC26}"/>
    <cellStyle name="Normal 12 12 8" xfId="3229" xr:uid="{FEE3C3A6-A680-4829-81DA-90340532B7D2}"/>
    <cellStyle name="Normal 12 12 9" xfId="3230" xr:uid="{A2638F7C-E1F2-460A-B07C-6A84976E9457}"/>
    <cellStyle name="Normal 12 12_NOI Ok" xfId="3231" xr:uid="{E96ACB22-DA03-46E9-BDAD-5FAE03EBE08C}"/>
    <cellStyle name="Normal 12 13" xfId="3232" xr:uid="{B3482BDF-44B2-41A5-BF03-BCCC72B173E2}"/>
    <cellStyle name="Normal 12 13 2" xfId="3233" xr:uid="{D055AFD7-F8E8-4493-BFA8-EF38DF66C56D}"/>
    <cellStyle name="Normal 12 13 2 2" xfId="3234" xr:uid="{2A50F7A1-BDBC-41E7-9139-08072EAC6AE8}"/>
    <cellStyle name="Normal 12 13 2 2 2" xfId="3235" xr:uid="{DFA73B0E-079E-47ED-9BD4-C8E9A39478DB}"/>
    <cellStyle name="Normal 12 13 2 3" xfId="3236" xr:uid="{109E5C57-FC2F-4151-B8AC-1169C7B1B7D2}"/>
    <cellStyle name="Normal 12 13 2 3 2" xfId="3237" xr:uid="{ABA73915-79C1-4E52-861E-F2F5A718E3DB}"/>
    <cellStyle name="Normal 12 13 2 4" xfId="3238" xr:uid="{4002A633-6AF6-4853-A061-8E4A878302BD}"/>
    <cellStyle name="Normal 12 13 2 5" xfId="3239" xr:uid="{5D6C5134-F85B-42F8-A489-15E15C8CE005}"/>
    <cellStyle name="Normal 12 13 2 6" xfId="3240" xr:uid="{B2DD0915-18F7-42AF-A0D8-7C604EC23605}"/>
    <cellStyle name="Normal 12 13 3" xfId="3241" xr:uid="{2372626D-371B-4439-B50D-8A9845F2985B}"/>
    <cellStyle name="Normal 12 13 3 2" xfId="3242" xr:uid="{AC5A5705-87F1-4986-864F-298216961D93}"/>
    <cellStyle name="Normal 12 13 3 2 2" xfId="3243" xr:uid="{5F5AFB63-A18B-479D-A5F5-B6338EFBD74B}"/>
    <cellStyle name="Normal 12 13 3 3" xfId="3244" xr:uid="{2AA50FB6-CBE7-4B38-8FD1-7E30DA3F1149}"/>
    <cellStyle name="Normal 12 13 3 3 2" xfId="3245" xr:uid="{8D1A9B7C-7ED8-41A8-9802-C52DF80FFE8C}"/>
    <cellStyle name="Normal 12 13 3 4" xfId="3246" xr:uid="{8FB80407-5332-4E2B-A288-9F731F5777EB}"/>
    <cellStyle name="Normal 12 13 4" xfId="3247" xr:uid="{8B229505-4B77-42FF-B62E-AA236241EFA6}"/>
    <cellStyle name="Normal 12 13 4 2" xfId="3248" xr:uid="{E916E391-EF34-4A71-9DB7-6A3B5C89C52C}"/>
    <cellStyle name="Normal 12 13 4 2 2" xfId="3249" xr:uid="{0B9F603F-8CB7-493E-9BFC-9681E850B79B}"/>
    <cellStyle name="Normal 12 13 4 3" xfId="3250" xr:uid="{03964611-8F48-4726-9D71-C0938604DD82}"/>
    <cellStyle name="Normal 12 13 4 3 2" xfId="3251" xr:uid="{49EFDEC4-5F48-41E7-8DDC-62772C548CF7}"/>
    <cellStyle name="Normal 12 13 4 4" xfId="3252" xr:uid="{8E272047-2235-44AE-B3D4-FCB325125576}"/>
    <cellStyle name="Normal 12 13 5" xfId="3253" xr:uid="{1A84F387-7A32-4B46-BAD1-C1F679A51455}"/>
    <cellStyle name="Normal 12 13 5 2" xfId="3254" xr:uid="{A3B13948-2921-45CE-AD6A-337C605C85CC}"/>
    <cellStyle name="Normal 12 13 6" xfId="3255" xr:uid="{E585E302-F710-43F0-971D-D30D5D9CA394}"/>
    <cellStyle name="Normal 12 13 6 2" xfId="3256" xr:uid="{FE6A5276-1DAC-4644-BF91-9341533CDB1D}"/>
    <cellStyle name="Normal 12 13 7" xfId="3257" xr:uid="{1656B084-4BD1-496F-9728-163DF10D03A1}"/>
    <cellStyle name="Normal 12 13 7 2" xfId="3258" xr:uid="{A35D287F-3469-4799-BA09-79503880AF9C}"/>
    <cellStyle name="Normal 12 13 8" xfId="3259" xr:uid="{D709AE36-6E66-4933-BB59-4F4ECA782C7B}"/>
    <cellStyle name="Normal 12 13 9" xfId="3260" xr:uid="{612ABC36-2423-48AE-AB07-E76D1BF7A8E6}"/>
    <cellStyle name="Normal 12 13_NOI Ok" xfId="3261" xr:uid="{A50F7C1C-7C00-4846-A63A-D36E073780F9}"/>
    <cellStyle name="Normal 12 14" xfId="3262" xr:uid="{EFAD6BF5-EE8C-4C10-911D-7174CE53EB3D}"/>
    <cellStyle name="Normal 12 14 2" xfId="3263" xr:uid="{2B2276F0-906C-4D7E-A8C5-BBA829263F76}"/>
    <cellStyle name="Normal 12 14 2 2" xfId="3264" xr:uid="{1C281AFC-AD7C-4369-97AE-FF263102CE4B}"/>
    <cellStyle name="Normal 12 14 3" xfId="3265" xr:uid="{E79742A8-E2BF-4A05-B37E-8CFEAEFFFE53}"/>
    <cellStyle name="Normal 12 14 3 2" xfId="3266" xr:uid="{92950CEC-DD5A-40F2-BD46-59A44248A3F2}"/>
    <cellStyle name="Normal 12 14 4" xfId="3267" xr:uid="{05EE9B4A-D787-4AC0-9BFF-7E7C62C49B2C}"/>
    <cellStyle name="Normal 12 14 5" xfId="3268" xr:uid="{02C34ED5-8551-4D22-A2ED-AC9574384158}"/>
    <cellStyle name="Normal 12 14 6" xfId="3269" xr:uid="{2962F223-028B-40FB-8F0C-EB6CADA4C8F6}"/>
    <cellStyle name="Normal 12 15" xfId="3270" xr:uid="{E10B2251-73BF-4A94-A659-B351C7CA1DC4}"/>
    <cellStyle name="Normal 12 15 2" xfId="3271" xr:uid="{8CDBCE4A-5CCF-4C4B-BCCE-C6954BDED8B0}"/>
    <cellStyle name="Normal 12 15 2 2" xfId="3272" xr:uid="{1D7A67ED-70D2-4DC4-8587-EF2A314AF8AA}"/>
    <cellStyle name="Normal 12 15 3" xfId="3273" xr:uid="{929D3198-B247-448F-B43A-F9F944F04CBF}"/>
    <cellStyle name="Normal 12 15 3 2" xfId="3274" xr:uid="{0F206E3E-0441-41E0-96F3-05E64459257E}"/>
    <cellStyle name="Normal 12 15 4" xfId="3275" xr:uid="{25D88189-9F1D-4BFF-A403-7119FAA28700}"/>
    <cellStyle name="Normal 12 16" xfId="3276" xr:uid="{D504BDC8-BFA5-4A30-9B4D-2721AAEA52AA}"/>
    <cellStyle name="Normal 12 16 2" xfId="3277" xr:uid="{F994AFC2-549B-4D79-A21A-AE822E99E119}"/>
    <cellStyle name="Normal 12 16 2 2" xfId="3278" xr:uid="{D53059E9-2ECB-4524-A5F5-0847819E3CA2}"/>
    <cellStyle name="Normal 12 16 3" xfId="3279" xr:uid="{03181EBC-DCF9-4C2A-A07A-FF3A784809A3}"/>
    <cellStyle name="Normal 12 16 3 2" xfId="3280" xr:uid="{F41D3A9F-E269-45E7-9E77-93042926A218}"/>
    <cellStyle name="Normal 12 16 4" xfId="3281" xr:uid="{DC4AD1F1-C9EB-4682-A29F-4846C27BC4A1}"/>
    <cellStyle name="Normal 12 17" xfId="3282" xr:uid="{4644AB71-E262-49DF-BD5B-3EE00ECC60BC}"/>
    <cellStyle name="Normal 12 17 2" xfId="3283" xr:uid="{FAECDA5A-E1B5-4E69-B426-D75030E31F7B}"/>
    <cellStyle name="Normal 12 18" xfId="3284" xr:uid="{0BDC01C2-8E2F-4F9E-BFD7-0ECBAD6F622E}"/>
    <cellStyle name="Normal 12 18 2" xfId="3285" xr:uid="{C988A7CF-8E37-4300-9EBD-B739F5B8E68A}"/>
    <cellStyle name="Normal 12 19" xfId="3286" xr:uid="{15DE442E-5A32-457A-BC5F-4306C911CBB5}"/>
    <cellStyle name="Normal 12 19 2" xfId="3287" xr:uid="{53AA3E36-3F9C-4B8A-81D1-E989A90EA1E1}"/>
    <cellStyle name="Normal 12 2" xfId="187" xr:uid="{7E3E9DDB-93F3-40C2-A754-87262DBE99A7}"/>
    <cellStyle name="Normal 12 2 10" xfId="3289" xr:uid="{46534F59-288E-4BD0-AECF-2F8FF8FBC4C6}"/>
    <cellStyle name="Normal 12 2 10 2" xfId="3290" xr:uid="{C2F2DB0E-FDAC-4657-81F0-31C51F6DBFB9}"/>
    <cellStyle name="Normal 12 2 11" xfId="3291" xr:uid="{69C2AF70-7AF3-4A4C-A00D-7E3F235E5156}"/>
    <cellStyle name="Normal 12 2 12" xfId="3292" xr:uid="{CF774496-FE32-451C-8A1C-BA55C8908596}"/>
    <cellStyle name="Normal 12 2 13" xfId="3288" xr:uid="{B5786614-5881-4A98-B084-55E0D9D9ED3B}"/>
    <cellStyle name="Normal 12 2 14" xfId="17233" xr:uid="{6E748AD0-3DC1-420D-AD42-C97970689FE0}"/>
    <cellStyle name="Normal 12 2 2" xfId="3293" xr:uid="{BECDBF6C-7C09-4FD7-A7CD-67212034768B}"/>
    <cellStyle name="Normal 12 2 2 2" xfId="3294" xr:uid="{35396615-2154-4D0E-8B3B-B53D838D82EA}"/>
    <cellStyle name="Normal 12 2 2 2 2" xfId="3295" xr:uid="{F890EC7C-944A-43BB-AF53-6A533C4392B5}"/>
    <cellStyle name="Normal 12 2 2 2 2 2" xfId="3296" xr:uid="{2099969A-BB80-495D-8298-984A2C7C2F44}"/>
    <cellStyle name="Normal 12 2 2 2 3" xfId="3297" xr:uid="{64F7752A-8A36-4F65-9369-5DE9BAF53120}"/>
    <cellStyle name="Normal 12 2 2 2 3 2" xfId="3298" xr:uid="{02099F97-21D8-4B5C-9C02-F39589317D04}"/>
    <cellStyle name="Normal 12 2 2 2 4" xfId="3299" xr:uid="{80CD8634-B868-41AD-901D-C36135F847E3}"/>
    <cellStyle name="Normal 12 2 2 2 5" xfId="3300" xr:uid="{3CA29CED-5A10-4DA5-895B-C4D9471922E8}"/>
    <cellStyle name="Normal 12 2 2 2 6" xfId="3301" xr:uid="{EC78DFA9-BCF8-4D44-9541-12EC712B9D44}"/>
    <cellStyle name="Normal 12 2 2 3" xfId="3302" xr:uid="{8007327C-B78D-4AD6-84DE-85020B9F1E39}"/>
    <cellStyle name="Normal 12 2 2 3 2" xfId="3303" xr:uid="{F2D044CE-A015-4009-8F29-EC7B3811973F}"/>
    <cellStyle name="Normal 12 2 2 3 2 2" xfId="3304" xr:uid="{BD5525EE-CFB8-4ECF-94B2-B1870A831216}"/>
    <cellStyle name="Normal 12 2 2 3 3" xfId="3305" xr:uid="{5E2F94A4-3FB3-4487-A2CC-E544258635C5}"/>
    <cellStyle name="Normal 12 2 2 3 3 2" xfId="3306" xr:uid="{233F0FC9-1999-4B8E-902B-C42977E07D2E}"/>
    <cellStyle name="Normal 12 2 2 3 4" xfId="3307" xr:uid="{B083C590-8BF9-4079-AB60-B7D4677AA37F}"/>
    <cellStyle name="Normal 12 2 2 4" xfId="3308" xr:uid="{3531E9C2-A38C-4900-90FC-AB5B7447A388}"/>
    <cellStyle name="Normal 12 2 2 4 2" xfId="3309" xr:uid="{F58D48AD-D404-4DF9-932F-FF5F11587ACC}"/>
    <cellStyle name="Normal 12 2 2 4 2 2" xfId="3310" xr:uid="{F8564969-36BF-4DF9-BEDD-8F22898EF520}"/>
    <cellStyle name="Normal 12 2 2 4 3" xfId="3311" xr:uid="{0ADFBD4F-8FF7-467F-892A-389347F2A2B6}"/>
    <cellStyle name="Normal 12 2 2 4 3 2" xfId="3312" xr:uid="{9ED674C3-E486-4A8E-8F1D-6AAB137F8D1C}"/>
    <cellStyle name="Normal 12 2 2 4 4" xfId="3313" xr:uid="{526A78CC-6785-478A-896E-ECFC966D5DEF}"/>
    <cellStyle name="Normal 12 2 2 5" xfId="3314" xr:uid="{92F1317A-9E07-4E71-A88F-FAC716A0D614}"/>
    <cellStyle name="Normal 12 2 2 5 2" xfId="3315" xr:uid="{AEA50047-0456-448B-B26B-D174D282FB35}"/>
    <cellStyle name="Normal 12 2 2 6" xfId="3316" xr:uid="{4F5030AF-BF64-4220-98C2-226CD87BD90D}"/>
    <cellStyle name="Normal 12 2 2 6 2" xfId="3317" xr:uid="{31DB631A-C27C-4213-B198-F352F66015E1}"/>
    <cellStyle name="Normal 12 2 2 7" xfId="3318" xr:uid="{13098487-B384-4AE5-99A4-14961393B320}"/>
    <cellStyle name="Normal 12 2 2 7 2" xfId="3319" xr:uid="{0DB70E7A-D5CE-4D17-B45D-7EDBDAF1314E}"/>
    <cellStyle name="Normal 12 2 2 8" xfId="3320" xr:uid="{F7AF7089-8EE8-4794-8364-97D991A8C8A8}"/>
    <cellStyle name="Normal 12 2 2 9" xfId="3321" xr:uid="{A0785598-C923-4784-958B-FA1CB0A2BF5F}"/>
    <cellStyle name="Normal 12 2 2_NOI Ok" xfId="3322" xr:uid="{42020931-DF7F-4E78-9CA0-AD2B627F310B}"/>
    <cellStyle name="Normal 12 2 3" xfId="3323" xr:uid="{11C34CB5-BDAD-4157-8D2A-E0ECA456BB90}"/>
    <cellStyle name="Normal 12 2 3 2" xfId="3324" xr:uid="{02C3DA99-4B4B-4B60-BCFE-111BA2C84E13}"/>
    <cellStyle name="Normal 12 2 3 2 2" xfId="3325" xr:uid="{2F2C9DB0-20C9-4A21-B273-00B73CBE94BF}"/>
    <cellStyle name="Normal 12 2 3 2 2 2" xfId="3326" xr:uid="{91E197B7-C9EC-456F-92A1-DA4D8B957C85}"/>
    <cellStyle name="Normal 12 2 3 2 3" xfId="3327" xr:uid="{6E6EA5A5-C56A-4A39-90DE-7DE003DE84C5}"/>
    <cellStyle name="Normal 12 2 3 2 3 2" xfId="3328" xr:uid="{D886048D-2CD8-4ACC-9C59-5BC21C4F786C}"/>
    <cellStyle name="Normal 12 2 3 2 4" xfId="3329" xr:uid="{7573D7A5-12DA-4FE1-A54A-F403439DC4C0}"/>
    <cellStyle name="Normal 12 2 3 2 5" xfId="3330" xr:uid="{F74C8F1C-810C-4BC5-AC40-B9FBCD483D1C}"/>
    <cellStyle name="Normal 12 2 3 2 6" xfId="3331" xr:uid="{68FB3E1A-ACB6-4EC7-846B-66EDB63457EA}"/>
    <cellStyle name="Normal 12 2 3 3" xfId="3332" xr:uid="{827E9AE8-A902-430C-AE4C-E8A3129AF248}"/>
    <cellStyle name="Normal 12 2 3 3 2" xfId="3333" xr:uid="{1DCDB586-1E66-440A-BF90-E38871DF287C}"/>
    <cellStyle name="Normal 12 2 3 3 2 2" xfId="3334" xr:uid="{A75F1EBD-3AAD-4397-A7C6-36F18FD2E816}"/>
    <cellStyle name="Normal 12 2 3 3 3" xfId="3335" xr:uid="{6BEABC33-EA37-4EFD-B67C-DE26A5FA5A86}"/>
    <cellStyle name="Normal 12 2 3 3 3 2" xfId="3336" xr:uid="{C7F9C826-D623-4EBD-8FDC-01F0ADDA060F}"/>
    <cellStyle name="Normal 12 2 3 3 4" xfId="3337" xr:uid="{08C60529-97DD-45E5-A178-B77E3831B1D6}"/>
    <cellStyle name="Normal 12 2 3 4" xfId="3338" xr:uid="{0FF1F441-2D62-439C-96AF-A69D8411A9A0}"/>
    <cellStyle name="Normal 12 2 3 4 2" xfId="3339" xr:uid="{6A9AAAD0-4BD7-49DB-803F-3E3395B97AD1}"/>
    <cellStyle name="Normal 12 2 3 4 2 2" xfId="3340" xr:uid="{E7CD85A2-101F-4058-BE0F-D3D242BC91BD}"/>
    <cellStyle name="Normal 12 2 3 4 3" xfId="3341" xr:uid="{C8CC496E-6C53-44EE-906C-65B73CC7D3AE}"/>
    <cellStyle name="Normal 12 2 3 4 3 2" xfId="3342" xr:uid="{7F3CDA98-0F18-4D77-9314-BD03B702F60F}"/>
    <cellStyle name="Normal 12 2 3 4 4" xfId="3343" xr:uid="{84F30596-B59D-45B4-850E-6DF60838E4D5}"/>
    <cellStyle name="Normal 12 2 3 5" xfId="3344" xr:uid="{F537FA71-DE64-45BD-BA38-AD34D701300D}"/>
    <cellStyle name="Normal 12 2 3 5 2" xfId="3345" xr:uid="{EA675083-0922-4FE9-BB1C-9FA5BF5856C7}"/>
    <cellStyle name="Normal 12 2 3 6" xfId="3346" xr:uid="{C0967655-0D37-4A9F-B6A7-340ED23DBD5F}"/>
    <cellStyle name="Normal 12 2 3 6 2" xfId="3347" xr:uid="{D4DE05DB-5E45-4CB2-B0A6-A3B88DAD283B}"/>
    <cellStyle name="Normal 12 2 3 7" xfId="3348" xr:uid="{DA3C7437-361B-48B1-9AC4-B124D81198BB}"/>
    <cellStyle name="Normal 12 2 3 7 2" xfId="3349" xr:uid="{A6212329-D25B-4D6F-AA65-4B8D1D5EB52A}"/>
    <cellStyle name="Normal 12 2 3 8" xfId="3350" xr:uid="{3F973112-B2E2-4589-90C8-7AE46AD3CC00}"/>
    <cellStyle name="Normal 12 2 3 9" xfId="3351" xr:uid="{361DFA69-C744-4C28-B24A-300D4271E8B3}"/>
    <cellStyle name="Normal 12 2 3_NOI Ok" xfId="3352" xr:uid="{4346B6D2-0603-40AC-9345-9CCD6D76F050}"/>
    <cellStyle name="Normal 12 2 4" xfId="3353" xr:uid="{042910EF-C804-4115-846D-76A08A98A966}"/>
    <cellStyle name="Normal 12 2 4 2" xfId="3354" xr:uid="{CDB0342E-AC84-4C2B-8AD1-4D5E9FB6AB9F}"/>
    <cellStyle name="Normal 12 2 4 2 2" xfId="3355" xr:uid="{1466F8F0-7E06-4863-BB93-5668FE326506}"/>
    <cellStyle name="Normal 12 2 4 2 2 2" xfId="3356" xr:uid="{9C768D71-EBA1-4B65-B784-90DD7B702F97}"/>
    <cellStyle name="Normal 12 2 4 2 3" xfId="3357" xr:uid="{D0058600-773C-418B-B2BF-617A339F152E}"/>
    <cellStyle name="Normal 12 2 4 2 3 2" xfId="3358" xr:uid="{7CE5E448-DB6F-4C15-8B49-14D092A75197}"/>
    <cellStyle name="Normal 12 2 4 2 4" xfId="3359" xr:uid="{5E347228-E0B9-42D8-90EC-310B375B9F3D}"/>
    <cellStyle name="Normal 12 2 4 2 5" xfId="3360" xr:uid="{542827CA-928F-42D1-98F0-BF1C855E70DD}"/>
    <cellStyle name="Normal 12 2 4 2 6" xfId="3361" xr:uid="{84669681-B9F3-4B8B-A1BC-F2C858925DB8}"/>
    <cellStyle name="Normal 12 2 4 3" xfId="3362" xr:uid="{4FBD7334-2077-4894-8011-EC65A0FAD0E3}"/>
    <cellStyle name="Normal 12 2 4 3 2" xfId="3363" xr:uid="{1B90AA45-7D97-4A94-BF42-089F6B0A67EA}"/>
    <cellStyle name="Normal 12 2 4 3 2 2" xfId="3364" xr:uid="{6A691481-DA82-4537-BBDA-505E4DC93565}"/>
    <cellStyle name="Normal 12 2 4 3 3" xfId="3365" xr:uid="{0DAE230B-14DD-4AB6-941F-486AF5AD0333}"/>
    <cellStyle name="Normal 12 2 4 3 3 2" xfId="3366" xr:uid="{DA6357AD-2252-46B8-B718-C98100F019C4}"/>
    <cellStyle name="Normal 12 2 4 3 4" xfId="3367" xr:uid="{48B40E47-176A-43DA-86F0-BF3302DF6050}"/>
    <cellStyle name="Normal 12 2 4 4" xfId="3368" xr:uid="{F51563F0-4158-4AFC-9554-A3954C0992C5}"/>
    <cellStyle name="Normal 12 2 4 4 2" xfId="3369" xr:uid="{DB08453C-3102-4591-9C4D-490B322F9BFB}"/>
    <cellStyle name="Normal 12 2 4 4 2 2" xfId="3370" xr:uid="{1FF1B612-3E25-4F87-9908-280041950D54}"/>
    <cellStyle name="Normal 12 2 4 4 3" xfId="3371" xr:uid="{523CAD3D-C359-4DC2-9DBD-290B3EC02F56}"/>
    <cellStyle name="Normal 12 2 4 4 3 2" xfId="3372" xr:uid="{A9DE8081-1F80-42D0-8F1B-A24A7B514515}"/>
    <cellStyle name="Normal 12 2 4 4 4" xfId="3373" xr:uid="{31A9F3C5-AD1E-4273-B136-39571E88E2BA}"/>
    <cellStyle name="Normal 12 2 4 5" xfId="3374" xr:uid="{2C4572F1-31FD-4DB0-A6AB-FB309700514D}"/>
    <cellStyle name="Normal 12 2 4 5 2" xfId="3375" xr:uid="{12EA6740-0231-4B22-BB78-D7D090C319B7}"/>
    <cellStyle name="Normal 12 2 4 6" xfId="3376" xr:uid="{A8A2627C-1D30-454A-B0A0-E22F77FBE81E}"/>
    <cellStyle name="Normal 12 2 4 6 2" xfId="3377" xr:uid="{C574F1CD-8A69-4EC4-B736-C0DEFDD6F526}"/>
    <cellStyle name="Normal 12 2 4 7" xfId="3378" xr:uid="{F0052C6D-C47D-4854-814D-3EFA9BAE52A6}"/>
    <cellStyle name="Normal 12 2 4 7 2" xfId="3379" xr:uid="{4C4ABDE2-AC71-4CAC-B747-D04544EE5716}"/>
    <cellStyle name="Normal 12 2 4 8" xfId="3380" xr:uid="{CA309F9E-D37D-4036-AF34-D81C8D6433B3}"/>
    <cellStyle name="Normal 12 2 4 9" xfId="3381" xr:uid="{D00EC42E-BDC8-4395-B622-A1FF996B8A21}"/>
    <cellStyle name="Normal 12 2 4_NOI Ok" xfId="3382" xr:uid="{9EE09C87-6FEA-4BBE-BE41-674B438438C7}"/>
    <cellStyle name="Normal 12 2 5" xfId="3383" xr:uid="{C0A40B75-2B02-4789-98A2-CD752E66B062}"/>
    <cellStyle name="Normal 12 2 5 2" xfId="3384" xr:uid="{93B810A4-AF73-45A6-A2E8-47368F325859}"/>
    <cellStyle name="Normal 12 2 5 2 2" xfId="3385" xr:uid="{1062A40C-693E-4F79-88F5-BAC3A31DE158}"/>
    <cellStyle name="Normal 12 2 5 3" xfId="3386" xr:uid="{FCA507F7-AC98-4278-9CF2-4459E206DCBA}"/>
    <cellStyle name="Normal 12 2 5 3 2" xfId="3387" xr:uid="{CD23F80E-844A-447A-B1EC-E26042D0E6C8}"/>
    <cellStyle name="Normal 12 2 5 4" xfId="3388" xr:uid="{A55321ED-B12A-42C8-B1F6-DAAE798945D1}"/>
    <cellStyle name="Normal 12 2 5 5" xfId="3389" xr:uid="{6CDF9FCE-57F9-4B75-A473-777CD7CB7CE4}"/>
    <cellStyle name="Normal 12 2 5 6" xfId="3390" xr:uid="{774BBD8C-1648-4D97-AB0B-BEE28DB8088B}"/>
    <cellStyle name="Normal 12 2 6" xfId="3391" xr:uid="{37728784-003D-4A68-AC77-F1EC49893B86}"/>
    <cellStyle name="Normal 12 2 6 2" xfId="3392" xr:uid="{323FB202-E317-4D8A-946C-AAED7F2EA066}"/>
    <cellStyle name="Normal 12 2 6 2 2" xfId="3393" xr:uid="{A4739C80-0D57-4AD2-A0BA-D276E011A3BE}"/>
    <cellStyle name="Normal 12 2 6 3" xfId="3394" xr:uid="{49129D96-7EC2-4C1C-9DAC-52C3A0A3A41A}"/>
    <cellStyle name="Normal 12 2 6 3 2" xfId="3395" xr:uid="{D2D5BC95-CF33-4C93-B267-9730147E43FF}"/>
    <cellStyle name="Normal 12 2 6 4" xfId="3396" xr:uid="{D0D783D2-4B6E-4746-B0E9-F815D4AAAD2D}"/>
    <cellStyle name="Normal 12 2 7" xfId="3397" xr:uid="{6B486CDD-ADFD-431E-B52E-FECC1052305D}"/>
    <cellStyle name="Normal 12 2 7 2" xfId="3398" xr:uid="{A9E5F7AB-42AA-4D25-B637-3A3372DFDC8B}"/>
    <cellStyle name="Normal 12 2 7 2 2" xfId="3399" xr:uid="{60F12B7A-2A62-4286-8209-2FD4B4637294}"/>
    <cellStyle name="Normal 12 2 7 3" xfId="3400" xr:uid="{FFE33997-EBE5-43A3-BC96-3A1BBEC98F0B}"/>
    <cellStyle name="Normal 12 2 7 3 2" xfId="3401" xr:uid="{479F315D-A295-4251-A360-436B10A85AA6}"/>
    <cellStyle name="Normal 12 2 7 4" xfId="3402" xr:uid="{9F640A0C-FB31-4413-90FF-1DAEF063AA40}"/>
    <cellStyle name="Normal 12 2 8" xfId="3403" xr:uid="{DABDB2A0-62FA-42F9-80DA-A30466F60FE0}"/>
    <cellStyle name="Normal 12 2 8 2" xfId="3404" xr:uid="{8E414B7E-B994-4064-A73D-3976987A19C9}"/>
    <cellStyle name="Normal 12 2 9" xfId="3405" xr:uid="{4DAB3ECE-2CC1-4C6A-B011-C98E630AC178}"/>
    <cellStyle name="Normal 12 2 9 2" xfId="3406" xr:uid="{A6D93201-6740-41C2-94A8-D73CB50820F8}"/>
    <cellStyle name="Normal 12 2_NOI Ok" xfId="3407" xr:uid="{58D24FE9-AF60-403B-8063-70BE0ABC34DC}"/>
    <cellStyle name="Normal 12 20" xfId="3408" xr:uid="{05AA90E5-DB29-4661-B0D1-75BC2B612555}"/>
    <cellStyle name="Normal 12 21" xfId="3409" xr:uid="{0A307DB0-DB9B-479D-A936-4788B62D8519}"/>
    <cellStyle name="Normal 12 22" xfId="3051" xr:uid="{8C7BD0D1-F26C-459E-88BB-7E616368F25C}"/>
    <cellStyle name="Normal 12 23" xfId="17203" xr:uid="{B4FF2A9B-A5E7-43DB-BB91-EA8CEECBA3A8}"/>
    <cellStyle name="Normal 12 3" xfId="3410" xr:uid="{C4A51940-C6C4-481E-8421-43313C3C440E}"/>
    <cellStyle name="Normal 12 3 10" xfId="3411" xr:uid="{8F402B0A-CC37-4C4A-BB59-6C9B25C5B86B}"/>
    <cellStyle name="Normal 12 3 10 2" xfId="3412" xr:uid="{E67270BA-0902-41BD-AC65-F13AB3900C61}"/>
    <cellStyle name="Normal 12 3 11" xfId="3413" xr:uid="{0D83AB6A-0902-457F-958A-6095E1D37F19}"/>
    <cellStyle name="Normal 12 3 12" xfId="3414" xr:uid="{DA97DB19-3635-4200-8737-D56A26D0B110}"/>
    <cellStyle name="Normal 12 3 2" xfId="3415" xr:uid="{B26282FA-A14B-4A6A-BF12-E2EC72EC4204}"/>
    <cellStyle name="Normal 12 3 2 2" xfId="3416" xr:uid="{0E11E44C-9EEA-4F29-83B7-C6BC73A8AB2A}"/>
    <cellStyle name="Normal 12 3 2 2 2" xfId="3417" xr:uid="{E6733052-E6AC-4951-8906-9659937CFE4E}"/>
    <cellStyle name="Normal 12 3 2 2 2 2" xfId="3418" xr:uid="{697F1A3E-56A3-4FD6-8E84-8E041958A8AA}"/>
    <cellStyle name="Normal 12 3 2 2 3" xfId="3419" xr:uid="{2B2FF033-2010-424F-A5ED-609A8997514C}"/>
    <cellStyle name="Normal 12 3 2 2 3 2" xfId="3420" xr:uid="{79C3444A-144A-4757-82AD-559E8F247AE0}"/>
    <cellStyle name="Normal 12 3 2 2 4" xfId="3421" xr:uid="{FC64196B-1E4D-49FA-A828-1BB721D733FA}"/>
    <cellStyle name="Normal 12 3 2 2 5" xfId="3422" xr:uid="{27A302CD-5475-40FF-AEC7-B80D04850C7A}"/>
    <cellStyle name="Normal 12 3 2 2 6" xfId="3423" xr:uid="{DCAA7FD8-4E16-45B1-B8FE-9674363010DE}"/>
    <cellStyle name="Normal 12 3 2 3" xfId="3424" xr:uid="{05D033BB-4C86-47BE-96BF-1E5A26FA72CE}"/>
    <cellStyle name="Normal 12 3 2 3 2" xfId="3425" xr:uid="{9774507F-1A62-4D48-940F-F5956D529708}"/>
    <cellStyle name="Normal 12 3 2 3 2 2" xfId="3426" xr:uid="{606F3A67-80B6-4ABB-B14B-EDC5727CBB7C}"/>
    <cellStyle name="Normal 12 3 2 3 3" xfId="3427" xr:uid="{3AC7FF1A-8D37-4C7D-8062-FCC6299B44D0}"/>
    <cellStyle name="Normal 12 3 2 3 3 2" xfId="3428" xr:uid="{B1669F2E-C88F-4FF0-9621-1855EEB1C6F2}"/>
    <cellStyle name="Normal 12 3 2 3 4" xfId="3429" xr:uid="{FB7766FF-648D-4FE0-8502-B12CCC170317}"/>
    <cellStyle name="Normal 12 3 2 4" xfId="3430" xr:uid="{2BF375D5-36F4-43A3-BC0F-C3EDAA967633}"/>
    <cellStyle name="Normal 12 3 2 4 2" xfId="3431" xr:uid="{096AAB0B-BF23-4A03-9423-66040980518F}"/>
    <cellStyle name="Normal 12 3 2 4 2 2" xfId="3432" xr:uid="{EFE006E6-94B6-4752-AC1F-D7EB05A433B4}"/>
    <cellStyle name="Normal 12 3 2 4 3" xfId="3433" xr:uid="{3BF1C7DC-2C99-46FB-9838-3E0F342B7520}"/>
    <cellStyle name="Normal 12 3 2 4 3 2" xfId="3434" xr:uid="{32DA33CA-567D-43AB-826A-3CB890D37220}"/>
    <cellStyle name="Normal 12 3 2 4 4" xfId="3435" xr:uid="{A102080D-502D-490D-8A2F-D99CB39298A0}"/>
    <cellStyle name="Normal 12 3 2 5" xfId="3436" xr:uid="{2765A64C-B39E-44FB-9616-2508C04CC184}"/>
    <cellStyle name="Normal 12 3 2 5 2" xfId="3437" xr:uid="{AD671B3C-872E-4A64-9440-096F18005E7A}"/>
    <cellStyle name="Normal 12 3 2 6" xfId="3438" xr:uid="{D8CC7CF6-B498-4E03-A548-B322920474C7}"/>
    <cellStyle name="Normal 12 3 2 6 2" xfId="3439" xr:uid="{A28BA5D8-BD37-42CF-91FA-C370CDB290A3}"/>
    <cellStyle name="Normal 12 3 2 7" xfId="3440" xr:uid="{F16B14F5-FEE4-40FE-9152-785145FF5F49}"/>
    <cellStyle name="Normal 12 3 2 7 2" xfId="3441" xr:uid="{E736DBAB-CE3D-4615-98B9-6F6DB86656A3}"/>
    <cellStyle name="Normal 12 3 2 8" xfId="3442" xr:uid="{196BE642-AEDE-4A63-8FFC-EF1DE96F6C57}"/>
    <cellStyle name="Normal 12 3 2 9" xfId="3443" xr:uid="{055CBB36-5E37-4BAF-94C7-89A6A0AF04A1}"/>
    <cellStyle name="Normal 12 3 2_NOI Ok" xfId="3444" xr:uid="{102883ED-96E2-41CB-8BC4-8112D5715448}"/>
    <cellStyle name="Normal 12 3 3" xfId="3445" xr:uid="{6AB607C0-9E82-4526-9A25-518F62DBB7A7}"/>
    <cellStyle name="Normal 12 3 3 2" xfId="3446" xr:uid="{BB245867-291D-4C87-BBF4-21D90260A9F1}"/>
    <cellStyle name="Normal 12 3 3 2 2" xfId="3447" xr:uid="{3A827CA4-B6DD-41A7-AB33-74B44B585213}"/>
    <cellStyle name="Normal 12 3 3 2 2 2" xfId="3448" xr:uid="{76EA528E-EFD1-4382-8A39-E769EC41B9C4}"/>
    <cellStyle name="Normal 12 3 3 2 3" xfId="3449" xr:uid="{064DE0D8-331F-466D-B6BB-DE6C6D5E1F4F}"/>
    <cellStyle name="Normal 12 3 3 2 3 2" xfId="3450" xr:uid="{C8644BCF-DCE0-4308-A301-FE860B86D226}"/>
    <cellStyle name="Normal 12 3 3 2 4" xfId="3451" xr:uid="{5EFE3785-4566-4795-BD26-0E4F3E2636BB}"/>
    <cellStyle name="Normal 12 3 3 2 5" xfId="3452" xr:uid="{F918060A-E62E-4DAF-9134-1C94F0549F98}"/>
    <cellStyle name="Normal 12 3 3 2 6" xfId="3453" xr:uid="{3627C9AB-C8CC-4A8E-815C-D248F5DB3891}"/>
    <cellStyle name="Normal 12 3 3 3" xfId="3454" xr:uid="{974734C3-6AEB-493E-B741-2B06AA77F9D7}"/>
    <cellStyle name="Normal 12 3 3 3 2" xfId="3455" xr:uid="{B32F23F4-8F1E-4164-8AA2-E0FA939202E9}"/>
    <cellStyle name="Normal 12 3 3 3 2 2" xfId="3456" xr:uid="{0A63A9BD-F737-4309-A763-4E2158464AA5}"/>
    <cellStyle name="Normal 12 3 3 3 3" xfId="3457" xr:uid="{6E8688E8-D634-44E8-9A98-11C878E62B02}"/>
    <cellStyle name="Normal 12 3 3 3 3 2" xfId="3458" xr:uid="{F5A39D78-2502-430D-9144-4C91173EFB45}"/>
    <cellStyle name="Normal 12 3 3 3 4" xfId="3459" xr:uid="{617BF4E0-B2C3-4F96-AE36-B79836154794}"/>
    <cellStyle name="Normal 12 3 3 4" xfId="3460" xr:uid="{9D69B60B-F2EB-4694-AF08-E74D91E2A5F3}"/>
    <cellStyle name="Normal 12 3 3 4 2" xfId="3461" xr:uid="{58F828AA-EC53-49F7-8874-29D986170319}"/>
    <cellStyle name="Normal 12 3 3 4 2 2" xfId="3462" xr:uid="{622D036B-CCCB-4E4C-BBF1-A99EFCA04D44}"/>
    <cellStyle name="Normal 12 3 3 4 3" xfId="3463" xr:uid="{C6534555-5024-4E97-AB7D-03B69C53CE14}"/>
    <cellStyle name="Normal 12 3 3 4 3 2" xfId="3464" xr:uid="{0A7B108B-DD90-4211-AFC2-B381A6FF365A}"/>
    <cellStyle name="Normal 12 3 3 4 4" xfId="3465" xr:uid="{16281A59-9B97-41DD-9AD3-0E156B73082D}"/>
    <cellStyle name="Normal 12 3 3 5" xfId="3466" xr:uid="{80AB3971-49F2-4331-9887-267811374260}"/>
    <cellStyle name="Normal 12 3 3 5 2" xfId="3467" xr:uid="{75B0045B-69C0-4B8C-B91B-9EECBF5A29D7}"/>
    <cellStyle name="Normal 12 3 3 6" xfId="3468" xr:uid="{B0795157-3E2B-4747-8EBE-3448877A4DCF}"/>
    <cellStyle name="Normal 12 3 3 6 2" xfId="3469" xr:uid="{5CB0AFCD-CF64-4E48-8424-85FF16653635}"/>
    <cellStyle name="Normal 12 3 3 7" xfId="3470" xr:uid="{5374D099-AFC7-4FEF-BDDC-E499B047BE29}"/>
    <cellStyle name="Normal 12 3 3 7 2" xfId="3471" xr:uid="{FEA87621-7CD8-4EAE-8394-5D06D310251C}"/>
    <cellStyle name="Normal 12 3 3 8" xfId="3472" xr:uid="{F721CD11-4528-4F96-AF21-3F6B578C321D}"/>
    <cellStyle name="Normal 12 3 3 9" xfId="3473" xr:uid="{214CA716-EAA0-426F-8525-F603E99B5F6F}"/>
    <cellStyle name="Normal 12 3 3_NOI Ok" xfId="3474" xr:uid="{E52C72C1-4E0E-463B-834C-CC95567F752F}"/>
    <cellStyle name="Normal 12 3 4" xfId="3475" xr:uid="{8E949277-BCCB-4394-83AF-D62C0369988B}"/>
    <cellStyle name="Normal 12 3 4 2" xfId="3476" xr:uid="{221E7CBA-1F8D-4033-897E-B2C1675FF849}"/>
    <cellStyle name="Normal 12 3 4 2 2" xfId="3477" xr:uid="{2FC8D01E-04DF-4DA6-97AF-D7E8078F047A}"/>
    <cellStyle name="Normal 12 3 4 2 2 2" xfId="3478" xr:uid="{77D35C09-EE18-48EA-AAB3-C556590A9ED0}"/>
    <cellStyle name="Normal 12 3 4 2 3" xfId="3479" xr:uid="{81E917C6-DF0A-4B39-92E0-808E512C4ECA}"/>
    <cellStyle name="Normal 12 3 4 2 3 2" xfId="3480" xr:uid="{C5167CB8-34E8-4767-B0A8-395F206BA7C5}"/>
    <cellStyle name="Normal 12 3 4 2 4" xfId="3481" xr:uid="{37844E0F-48BD-455D-9612-41037206BFC8}"/>
    <cellStyle name="Normal 12 3 4 2 5" xfId="3482" xr:uid="{910241FD-6B0A-4BC9-8CD6-9C4E95C7AC52}"/>
    <cellStyle name="Normal 12 3 4 2 6" xfId="3483" xr:uid="{2141146E-9F23-4B54-B9FC-A88332426205}"/>
    <cellStyle name="Normal 12 3 4 3" xfId="3484" xr:uid="{72353B57-487F-43D0-A085-01C013298895}"/>
    <cellStyle name="Normal 12 3 4 3 2" xfId="3485" xr:uid="{18DAB674-EA7B-439C-AF02-9E2C89A27B3A}"/>
    <cellStyle name="Normal 12 3 4 3 2 2" xfId="3486" xr:uid="{0EC6266E-B2E0-4444-9A3A-DAF831B3845F}"/>
    <cellStyle name="Normal 12 3 4 3 3" xfId="3487" xr:uid="{8C9A2F8D-CBFC-45B5-AC94-D0182CF78CD6}"/>
    <cellStyle name="Normal 12 3 4 3 3 2" xfId="3488" xr:uid="{6353F98A-0BCB-4A0E-8817-68B3FBDA45C5}"/>
    <cellStyle name="Normal 12 3 4 3 4" xfId="3489" xr:uid="{63486187-73E8-4090-936F-633A0AEFC763}"/>
    <cellStyle name="Normal 12 3 4 4" xfId="3490" xr:uid="{4E6358F1-8D78-42D0-9A24-F365CECD58EB}"/>
    <cellStyle name="Normal 12 3 4 4 2" xfId="3491" xr:uid="{4DDAD302-986C-4792-9289-3526FF454C2E}"/>
    <cellStyle name="Normal 12 3 4 4 2 2" xfId="3492" xr:uid="{3342BF9A-6FC5-4E0D-AA55-6C46B00767E5}"/>
    <cellStyle name="Normal 12 3 4 4 3" xfId="3493" xr:uid="{2E05861B-CD80-40E5-8ED5-E0ABFE78002C}"/>
    <cellStyle name="Normal 12 3 4 4 3 2" xfId="3494" xr:uid="{3E11CFC4-2674-4241-9AEE-4971FDC75B9A}"/>
    <cellStyle name="Normal 12 3 4 4 4" xfId="3495" xr:uid="{A9A5556E-627D-485D-935D-D24C052C7277}"/>
    <cellStyle name="Normal 12 3 4 5" xfId="3496" xr:uid="{706A4DD8-9348-4D24-95F2-1337FBCF57D0}"/>
    <cellStyle name="Normal 12 3 4 5 2" xfId="3497" xr:uid="{AC9DB096-9B4C-4000-B739-5F9BC71888EF}"/>
    <cellStyle name="Normal 12 3 4 6" xfId="3498" xr:uid="{B48494EE-8033-4ECB-A234-2F8A3F78C551}"/>
    <cellStyle name="Normal 12 3 4 6 2" xfId="3499" xr:uid="{75B7EF6C-A91C-47C7-9C09-50D2040CFA50}"/>
    <cellStyle name="Normal 12 3 4 7" xfId="3500" xr:uid="{3C1EB7AF-C81A-4312-BDBF-BE8EF563AD1B}"/>
    <cellStyle name="Normal 12 3 4 7 2" xfId="3501" xr:uid="{509CB62F-31FB-4F13-B660-FA42324B38CC}"/>
    <cellStyle name="Normal 12 3 4 8" xfId="3502" xr:uid="{219624D6-6C09-4D85-90E4-D98435211886}"/>
    <cellStyle name="Normal 12 3 4 9" xfId="3503" xr:uid="{E44493FD-1126-420E-B036-479342BF9C73}"/>
    <cellStyle name="Normal 12 3 4_NOI Ok" xfId="3504" xr:uid="{215FDD99-43FF-45B6-8B79-DED155DD902A}"/>
    <cellStyle name="Normal 12 3 5" xfId="3505" xr:uid="{38921C52-E6D6-4508-B9CA-0C82B59EA01B}"/>
    <cellStyle name="Normal 12 3 5 2" xfId="3506" xr:uid="{D2A36C87-886D-48B4-A6CA-863E36D8FABE}"/>
    <cellStyle name="Normal 12 3 5 2 2" xfId="3507" xr:uid="{4C8F0100-9FDD-4C15-8664-8D8C7606CB56}"/>
    <cellStyle name="Normal 12 3 5 3" xfId="3508" xr:uid="{DBDA6827-17B9-4289-9684-17803DEE39CF}"/>
    <cellStyle name="Normal 12 3 5 3 2" xfId="3509" xr:uid="{E1F33DF2-485A-4604-B545-151C6E5B9B22}"/>
    <cellStyle name="Normal 12 3 5 4" xfId="3510" xr:uid="{0F094ED6-EF44-4F0B-BFCD-AFC51D9D142A}"/>
    <cellStyle name="Normal 12 3 5 5" xfId="3511" xr:uid="{2489881E-5F7A-4486-8967-87A688AF1291}"/>
    <cellStyle name="Normal 12 3 5 6" xfId="3512" xr:uid="{E42CFF09-A047-4A21-AC46-B7B2A0CB457B}"/>
    <cellStyle name="Normal 12 3 6" xfId="3513" xr:uid="{1DFCE319-6491-42A9-A55D-E0D8E8744524}"/>
    <cellStyle name="Normal 12 3 6 2" xfId="3514" xr:uid="{55F079EB-1844-443D-8CA1-30B90D1CE724}"/>
    <cellStyle name="Normal 12 3 6 2 2" xfId="3515" xr:uid="{F49DABCD-21EB-465B-9775-903DE9BA9307}"/>
    <cellStyle name="Normal 12 3 6 3" xfId="3516" xr:uid="{3C0AFDE5-A649-4599-B099-A77B1DEE13E8}"/>
    <cellStyle name="Normal 12 3 6 3 2" xfId="3517" xr:uid="{7CA90125-3F52-46A9-8EA4-330D3AC88BB1}"/>
    <cellStyle name="Normal 12 3 6 4" xfId="3518" xr:uid="{2758D26B-7244-46FF-8FE9-6CF7F57D946D}"/>
    <cellStyle name="Normal 12 3 7" xfId="3519" xr:uid="{C5C0C571-093F-4BEA-8751-6E1C2D8F553C}"/>
    <cellStyle name="Normal 12 3 7 2" xfId="3520" xr:uid="{4F0140C0-1A05-4225-A170-235E80239220}"/>
    <cellStyle name="Normal 12 3 7 2 2" xfId="3521" xr:uid="{46933A15-DADC-4047-B7D2-D693F5C329E6}"/>
    <cellStyle name="Normal 12 3 7 3" xfId="3522" xr:uid="{ACF4A4FF-218D-43C5-877E-4A30C4151822}"/>
    <cellStyle name="Normal 12 3 7 3 2" xfId="3523" xr:uid="{70C9CDBD-EE47-4A8B-A918-2688080C4B2A}"/>
    <cellStyle name="Normal 12 3 7 4" xfId="3524" xr:uid="{DCAAB468-C4C2-4672-B647-ABF5831E022F}"/>
    <cellStyle name="Normal 12 3 8" xfId="3525" xr:uid="{02A62F0E-0890-42BB-BF84-1741EA0A6D35}"/>
    <cellStyle name="Normal 12 3 8 2" xfId="3526" xr:uid="{D2AD70B5-1F2F-4067-B69A-15D606BA4BB1}"/>
    <cellStyle name="Normal 12 3 9" xfId="3527" xr:uid="{B4022271-445F-467E-8F74-A9C17BF84781}"/>
    <cellStyle name="Normal 12 3 9 2" xfId="3528" xr:uid="{3DAE4C70-0903-43AE-BDE5-0513E9EEE67F}"/>
    <cellStyle name="Normal 12 3_NOI Ok" xfId="3529" xr:uid="{62868584-FB4A-4266-9E90-466BBFD01F6F}"/>
    <cellStyle name="Normal 12 4" xfId="3530" xr:uid="{1C53DEE0-D35D-4A97-B8C9-E9628F83F545}"/>
    <cellStyle name="Normal 12 4 10" xfId="3531" xr:uid="{4C65D957-D719-4BF8-9726-931284C68FBA}"/>
    <cellStyle name="Normal 12 4 10 2" xfId="3532" xr:uid="{CE37C432-7EBC-4C16-9D9E-E9ADC1BAC62B}"/>
    <cellStyle name="Normal 12 4 11" xfId="3533" xr:uid="{7D25BF16-9F3F-4EB3-99C6-C79E0C1350E3}"/>
    <cellStyle name="Normal 12 4 12" xfId="3534" xr:uid="{03A1CC09-E987-4415-8429-11FE23E6ADCB}"/>
    <cellStyle name="Normal 12 4 2" xfId="3535" xr:uid="{8156C8B1-2BC7-4BAE-8987-88D499D1EDAF}"/>
    <cellStyle name="Normal 12 4 2 2" xfId="3536" xr:uid="{9B679A24-84E1-445C-BCEA-2D9851FC5C08}"/>
    <cellStyle name="Normal 12 4 2 2 2" xfId="3537" xr:uid="{445CAF81-9EA6-4F1A-9810-D039608B9B62}"/>
    <cellStyle name="Normal 12 4 2 2 2 2" xfId="3538" xr:uid="{CB910215-B3AC-4F01-BBF3-786E54A0E283}"/>
    <cellStyle name="Normal 12 4 2 2 3" xfId="3539" xr:uid="{A41F1519-4580-41AF-AE0E-CAAFD8528FA6}"/>
    <cellStyle name="Normal 12 4 2 2 3 2" xfId="3540" xr:uid="{4E0578DF-A3AA-4648-8339-924FDEE14A3A}"/>
    <cellStyle name="Normal 12 4 2 2 4" xfId="3541" xr:uid="{65850691-1F43-4C78-B7AF-F9C5BFB71C38}"/>
    <cellStyle name="Normal 12 4 2 2 5" xfId="3542" xr:uid="{3343B61D-633E-4E0B-807B-41F6B50D2208}"/>
    <cellStyle name="Normal 12 4 2 2 6" xfId="3543" xr:uid="{D1C6C6C7-6ECD-4326-983B-F0A6C8816631}"/>
    <cellStyle name="Normal 12 4 2 3" xfId="3544" xr:uid="{FBC0CFB5-7DAE-48F7-8CE6-A5F2D16724A9}"/>
    <cellStyle name="Normal 12 4 2 3 2" xfId="3545" xr:uid="{A4C58A21-96AD-4CC3-B03A-C261F0B85D53}"/>
    <cellStyle name="Normal 12 4 2 3 2 2" xfId="3546" xr:uid="{4D2492C1-535E-46BE-A588-A230A38DE6AD}"/>
    <cellStyle name="Normal 12 4 2 3 3" xfId="3547" xr:uid="{19720F15-5482-440C-A801-73BDA264D31B}"/>
    <cellStyle name="Normal 12 4 2 3 3 2" xfId="3548" xr:uid="{24643605-4A51-408C-8ADB-23B973DC5036}"/>
    <cellStyle name="Normal 12 4 2 3 4" xfId="3549" xr:uid="{32A7D24B-EC6D-4550-ACAA-89B44CEDC548}"/>
    <cellStyle name="Normal 12 4 2 4" xfId="3550" xr:uid="{4243C2C5-D59A-468E-A789-34F322ED60DC}"/>
    <cellStyle name="Normal 12 4 2 4 2" xfId="3551" xr:uid="{F2F12D97-83AC-4A21-AD13-BD732F527D78}"/>
    <cellStyle name="Normal 12 4 2 4 2 2" xfId="3552" xr:uid="{7D8B3333-1792-48FD-983B-89B2691C3E7D}"/>
    <cellStyle name="Normal 12 4 2 4 3" xfId="3553" xr:uid="{372873B0-9D55-4AAF-880E-782A42616EB8}"/>
    <cellStyle name="Normal 12 4 2 4 3 2" xfId="3554" xr:uid="{09D99D14-F4F0-4206-AB25-2E8BC2313352}"/>
    <cellStyle name="Normal 12 4 2 4 4" xfId="3555" xr:uid="{ED114E28-8804-48B6-895A-C65479260F90}"/>
    <cellStyle name="Normal 12 4 2 5" xfId="3556" xr:uid="{0D1AA744-0607-446D-85B7-5FCBD00D663C}"/>
    <cellStyle name="Normal 12 4 2 5 2" xfId="3557" xr:uid="{2318781F-9139-427C-824F-BC8903B0EF94}"/>
    <cellStyle name="Normal 12 4 2 6" xfId="3558" xr:uid="{F33D0735-7F14-4066-95A8-44FCC0FA993C}"/>
    <cellStyle name="Normal 12 4 2 6 2" xfId="3559" xr:uid="{A60AA49B-ABA9-4AD4-ADE1-245899BEDBED}"/>
    <cellStyle name="Normal 12 4 2 7" xfId="3560" xr:uid="{59F5AACD-0731-469B-8F39-121A736E08AD}"/>
    <cellStyle name="Normal 12 4 2 7 2" xfId="3561" xr:uid="{BF0BFC0A-801B-4748-BFC7-7393A921F336}"/>
    <cellStyle name="Normal 12 4 2 8" xfId="3562" xr:uid="{FC1F8E64-B794-42FE-8929-82B52AB404CD}"/>
    <cellStyle name="Normal 12 4 2 9" xfId="3563" xr:uid="{3BBF98CB-CCFD-4D70-98CE-E1A051A43FF0}"/>
    <cellStyle name="Normal 12 4 2_NOI Ok" xfId="3564" xr:uid="{BDA59F5C-654C-4974-B90F-1241C5A4E722}"/>
    <cellStyle name="Normal 12 4 3" xfId="3565" xr:uid="{01ED8728-CACC-4B50-88CD-8A6CC07DBCD6}"/>
    <cellStyle name="Normal 12 4 3 2" xfId="3566" xr:uid="{045D41AE-0EB3-47DD-B10A-F2B41FCA0EE5}"/>
    <cellStyle name="Normal 12 4 3 2 2" xfId="3567" xr:uid="{FF847707-D657-4091-A98F-26472E9FAFD6}"/>
    <cellStyle name="Normal 12 4 3 2 2 2" xfId="3568" xr:uid="{AEEA3326-6412-4332-A4E1-5EB3D95AB564}"/>
    <cellStyle name="Normal 12 4 3 2 3" xfId="3569" xr:uid="{306F0860-07DC-46E4-B30C-E2E79AC6DC8D}"/>
    <cellStyle name="Normal 12 4 3 2 3 2" xfId="3570" xr:uid="{152EB6E3-3833-424B-8F58-CA519773D65F}"/>
    <cellStyle name="Normal 12 4 3 2 4" xfId="3571" xr:uid="{D27CA7B5-8270-41C1-84DC-7600B226B32A}"/>
    <cellStyle name="Normal 12 4 3 2 5" xfId="3572" xr:uid="{69E15152-449B-4166-A045-9C391585AEDA}"/>
    <cellStyle name="Normal 12 4 3 2 6" xfId="3573" xr:uid="{F4AAD158-D45F-4CFA-88C4-8EE850EF7E91}"/>
    <cellStyle name="Normal 12 4 3 3" xfId="3574" xr:uid="{FEF64AAC-29A9-42EA-9F3B-1CAC94340DEF}"/>
    <cellStyle name="Normal 12 4 3 3 2" xfId="3575" xr:uid="{C540454B-C6BD-4A37-A68D-6ED1897F65AA}"/>
    <cellStyle name="Normal 12 4 3 3 2 2" xfId="3576" xr:uid="{09F404E6-CB9C-4E48-BB6C-503E8FE939FB}"/>
    <cellStyle name="Normal 12 4 3 3 3" xfId="3577" xr:uid="{1670E7C5-A66D-404C-BC5D-0B16CD5EBF81}"/>
    <cellStyle name="Normal 12 4 3 3 3 2" xfId="3578" xr:uid="{C9A40160-8A91-4E1C-9C70-84A789299711}"/>
    <cellStyle name="Normal 12 4 3 3 4" xfId="3579" xr:uid="{180B95C5-7F49-4822-90D3-6BB11B0A3F7D}"/>
    <cellStyle name="Normal 12 4 3 4" xfId="3580" xr:uid="{A5B56326-15E2-498E-8557-438066A3ABF6}"/>
    <cellStyle name="Normal 12 4 3 4 2" xfId="3581" xr:uid="{238A7557-F3EF-42AD-A0D9-C0F92B79F75B}"/>
    <cellStyle name="Normal 12 4 3 4 2 2" xfId="3582" xr:uid="{F718DD72-593D-4CF9-B3B8-9B988FC93048}"/>
    <cellStyle name="Normal 12 4 3 4 3" xfId="3583" xr:uid="{B083DBAC-0F32-4D94-8BCE-A875759F1E4D}"/>
    <cellStyle name="Normal 12 4 3 4 3 2" xfId="3584" xr:uid="{EA9FEDD5-45D7-4DD5-8399-4B187A691D5C}"/>
    <cellStyle name="Normal 12 4 3 4 4" xfId="3585" xr:uid="{563A255A-BDFD-4326-892A-E0083669626A}"/>
    <cellStyle name="Normal 12 4 3 5" xfId="3586" xr:uid="{D2D36473-5975-4C20-B33E-8CC52CFF943E}"/>
    <cellStyle name="Normal 12 4 3 5 2" xfId="3587" xr:uid="{808D755D-2BED-4FE5-8D73-66B83AD88ACE}"/>
    <cellStyle name="Normal 12 4 3 6" xfId="3588" xr:uid="{BDCA5C32-74E0-40D2-A880-F6218054B698}"/>
    <cellStyle name="Normal 12 4 3 6 2" xfId="3589" xr:uid="{4740400D-C079-458D-ACB5-D10613908E74}"/>
    <cellStyle name="Normal 12 4 3 7" xfId="3590" xr:uid="{72748CB5-A913-4D44-BA0D-A8BDE4CA1356}"/>
    <cellStyle name="Normal 12 4 3 7 2" xfId="3591" xr:uid="{E2D60662-3B6A-423E-9549-525B2BBA7584}"/>
    <cellStyle name="Normal 12 4 3 8" xfId="3592" xr:uid="{AC221CAF-A315-4DEC-B2CD-D38BB7AD240F}"/>
    <cellStyle name="Normal 12 4 3 9" xfId="3593" xr:uid="{5F89CCA6-2D75-48E2-B5E9-FD9BC2825766}"/>
    <cellStyle name="Normal 12 4 3_NOI Ok" xfId="3594" xr:uid="{CDE20B11-3DA2-473C-83F7-3FC382AD2C36}"/>
    <cellStyle name="Normal 12 4 4" xfId="3595" xr:uid="{E632F084-0006-4C46-AD46-9A9675CE35E7}"/>
    <cellStyle name="Normal 12 4 4 2" xfId="3596" xr:uid="{D9989C0C-CA95-47AE-B108-76B3C38DAB06}"/>
    <cellStyle name="Normal 12 4 4 2 2" xfId="3597" xr:uid="{E46B8B3E-14DD-4901-AA49-D7CB293E9F86}"/>
    <cellStyle name="Normal 12 4 4 2 2 2" xfId="3598" xr:uid="{2E3F28D5-EE28-42E0-A308-E67445C5BD21}"/>
    <cellStyle name="Normal 12 4 4 2 3" xfId="3599" xr:uid="{EDF1C225-CDCD-418E-8A0F-2EE8A8A8B2FE}"/>
    <cellStyle name="Normal 12 4 4 2 3 2" xfId="3600" xr:uid="{CED18D38-A0B1-4931-BE1A-1764E0260A96}"/>
    <cellStyle name="Normal 12 4 4 2 4" xfId="3601" xr:uid="{C1DEF63F-1327-44D5-8075-F69E8A2535F4}"/>
    <cellStyle name="Normal 12 4 4 2 5" xfId="3602" xr:uid="{5D6D4508-5AF9-4662-B168-386E60D53FDF}"/>
    <cellStyle name="Normal 12 4 4 2 6" xfId="3603" xr:uid="{B29B3448-E7C9-4EEA-B4D2-CC480C8EE468}"/>
    <cellStyle name="Normal 12 4 4 3" xfId="3604" xr:uid="{C5AEDC4E-B337-4E6B-B630-70713200ED47}"/>
    <cellStyle name="Normal 12 4 4 3 2" xfId="3605" xr:uid="{C131514E-AD3D-4DBE-BAF4-AF01E53BF851}"/>
    <cellStyle name="Normal 12 4 4 3 2 2" xfId="3606" xr:uid="{0B2EF49A-5ED5-4A27-98E9-CBEA1671EFD3}"/>
    <cellStyle name="Normal 12 4 4 3 3" xfId="3607" xr:uid="{8F2A00D4-968F-4F6A-BCB8-1C3474CC936B}"/>
    <cellStyle name="Normal 12 4 4 3 3 2" xfId="3608" xr:uid="{09727BE3-1FC5-49B6-A801-3F8846F418A7}"/>
    <cellStyle name="Normal 12 4 4 3 4" xfId="3609" xr:uid="{2D4FC473-7DC3-4002-86A1-2882A315705D}"/>
    <cellStyle name="Normal 12 4 4 4" xfId="3610" xr:uid="{2D5AB2B7-582D-4EDE-9C6F-35154046FAD6}"/>
    <cellStyle name="Normal 12 4 4 4 2" xfId="3611" xr:uid="{F6F2A654-1FA4-449B-9DA2-0BD425317B42}"/>
    <cellStyle name="Normal 12 4 4 4 2 2" xfId="3612" xr:uid="{F93673BA-A2D6-4C7F-B575-6EFA234B9BD8}"/>
    <cellStyle name="Normal 12 4 4 4 3" xfId="3613" xr:uid="{D5605A73-6688-4D2B-80F2-14BB78400486}"/>
    <cellStyle name="Normal 12 4 4 4 3 2" xfId="3614" xr:uid="{6ACF8398-5FA4-4707-94E9-194DA635013A}"/>
    <cellStyle name="Normal 12 4 4 4 4" xfId="3615" xr:uid="{18BE1225-04EA-42B3-8860-5D2EACF619B5}"/>
    <cellStyle name="Normal 12 4 4 5" xfId="3616" xr:uid="{D3187715-4886-4AC8-A138-F2603648BDAA}"/>
    <cellStyle name="Normal 12 4 4 5 2" xfId="3617" xr:uid="{249D098D-DA90-4C65-BC86-C98DBC0F046C}"/>
    <cellStyle name="Normal 12 4 4 6" xfId="3618" xr:uid="{57E2B251-AED0-4223-9B34-D66A08D43B02}"/>
    <cellStyle name="Normal 12 4 4 6 2" xfId="3619" xr:uid="{BD1DF3FB-60FB-4AD6-B01B-6BFFC3EA3022}"/>
    <cellStyle name="Normal 12 4 4 7" xfId="3620" xr:uid="{FC6E6979-CDAB-484A-A052-9DF18A3036DF}"/>
    <cellStyle name="Normal 12 4 4 7 2" xfId="3621" xr:uid="{96FF243E-271F-4EF0-A98E-251CF6BD6FC7}"/>
    <cellStyle name="Normal 12 4 4 8" xfId="3622" xr:uid="{EF0A0354-3B2E-469E-8E87-4B78925E7F7C}"/>
    <cellStyle name="Normal 12 4 4 9" xfId="3623" xr:uid="{7D05AF08-7ADF-43D2-A0E2-F99A62B03577}"/>
    <cellStyle name="Normal 12 4 4_NOI Ok" xfId="3624" xr:uid="{967BB6B8-E008-41E6-AB50-0A692DFEFF88}"/>
    <cellStyle name="Normal 12 4 5" xfId="3625" xr:uid="{35ADF143-2B45-436A-84E7-F3CD04064B78}"/>
    <cellStyle name="Normal 12 4 5 2" xfId="3626" xr:uid="{946EB72C-A778-4CA6-862B-C8A30A653A0D}"/>
    <cellStyle name="Normal 12 4 5 2 2" xfId="3627" xr:uid="{2257909F-43CA-403A-8A5B-2F0A1F236C34}"/>
    <cellStyle name="Normal 12 4 5 3" xfId="3628" xr:uid="{D907F4D0-752E-4C34-B2F1-DCDF8BA211F3}"/>
    <cellStyle name="Normal 12 4 5 3 2" xfId="3629" xr:uid="{4AFC7ACC-B110-43E1-845E-746F39406AEB}"/>
    <cellStyle name="Normal 12 4 5 4" xfId="3630" xr:uid="{5C0B96C9-8EBF-4C6A-9705-A2DD36762ECE}"/>
    <cellStyle name="Normal 12 4 5 5" xfId="3631" xr:uid="{0D8EF85B-B41E-416C-8FC5-5B5EDC046057}"/>
    <cellStyle name="Normal 12 4 5 6" xfId="3632" xr:uid="{DF9C099E-3EDA-4276-BF68-09B28337F9DD}"/>
    <cellStyle name="Normal 12 4 6" xfId="3633" xr:uid="{0BD1C4CC-17A4-4556-9B5D-6B301ACA522D}"/>
    <cellStyle name="Normal 12 4 6 2" xfId="3634" xr:uid="{3D2CFAC7-C98F-48F8-899E-757B71FEEF3A}"/>
    <cellStyle name="Normal 12 4 6 2 2" xfId="3635" xr:uid="{20E3D24F-159E-4B43-84EE-AE3F40F07575}"/>
    <cellStyle name="Normal 12 4 6 3" xfId="3636" xr:uid="{5CC4C46D-7E33-4407-94D0-5F934DB4D228}"/>
    <cellStyle name="Normal 12 4 6 3 2" xfId="3637" xr:uid="{57828E1B-0E62-45A6-8A75-963B32A82616}"/>
    <cellStyle name="Normal 12 4 6 4" xfId="3638" xr:uid="{F145EF39-D54D-42C7-B853-97FE254BF8E5}"/>
    <cellStyle name="Normal 12 4 7" xfId="3639" xr:uid="{1E54EDEE-26B5-4373-8191-0EC5628714CF}"/>
    <cellStyle name="Normal 12 4 7 2" xfId="3640" xr:uid="{7EA80F4A-8C68-4519-A5E0-BEA88DC794A5}"/>
    <cellStyle name="Normal 12 4 7 2 2" xfId="3641" xr:uid="{20DD9C2B-627C-46E9-8064-FCCA6C0D1B3B}"/>
    <cellStyle name="Normal 12 4 7 3" xfId="3642" xr:uid="{396E35DB-191F-4B6E-A962-408AB0B0D5D5}"/>
    <cellStyle name="Normal 12 4 7 3 2" xfId="3643" xr:uid="{35583BF8-029B-4CD1-82AF-930545D9B536}"/>
    <cellStyle name="Normal 12 4 7 4" xfId="3644" xr:uid="{A7CAAB6E-BEBF-48A9-8BA7-BD84852EB5F3}"/>
    <cellStyle name="Normal 12 4 8" xfId="3645" xr:uid="{783F4E52-11E3-45F5-A428-20774B4534FB}"/>
    <cellStyle name="Normal 12 4 8 2" xfId="3646" xr:uid="{B9E437B0-7F99-444F-B19E-9B779BF9A514}"/>
    <cellStyle name="Normal 12 4 9" xfId="3647" xr:uid="{EE3E3295-C3EC-463E-831E-AB0569A29BB8}"/>
    <cellStyle name="Normal 12 4 9 2" xfId="3648" xr:uid="{27970CAA-DC29-4E4D-A2E9-949B8CD767ED}"/>
    <cellStyle name="Normal 12 4_NOI Ok" xfId="3649" xr:uid="{F9E9E12B-40A4-475F-9C3A-A3BA481BB4F8}"/>
    <cellStyle name="Normal 12 5" xfId="3650" xr:uid="{3091E0F7-3A36-4720-B688-EDC8E9CAB626}"/>
    <cellStyle name="Normal 12 5 10" xfId="3651" xr:uid="{3CFC6702-7470-49D6-AB6D-4336A1CAD497}"/>
    <cellStyle name="Normal 12 5 10 2" xfId="3652" xr:uid="{81A265C9-0EBC-4CF8-9CB0-E005218CCD95}"/>
    <cellStyle name="Normal 12 5 11" xfId="3653" xr:uid="{B168DA10-8B0F-4D36-842E-57306B88F5C9}"/>
    <cellStyle name="Normal 12 5 12" xfId="3654" xr:uid="{A9C5292C-83A1-4C49-8660-26BBBD85E6C0}"/>
    <cellStyle name="Normal 12 5 2" xfId="3655" xr:uid="{EE007484-D418-4650-BA83-F77F350B2C84}"/>
    <cellStyle name="Normal 12 5 2 2" xfId="3656" xr:uid="{D2B97576-7A04-413C-B8B4-CE78C6FD8153}"/>
    <cellStyle name="Normal 12 5 2 2 2" xfId="3657" xr:uid="{08E585A1-9475-496C-81BC-7FCE2B6778D8}"/>
    <cellStyle name="Normal 12 5 2 2 2 2" xfId="3658" xr:uid="{11F72E19-BCA9-4FFD-896D-44091FADE517}"/>
    <cellStyle name="Normal 12 5 2 2 3" xfId="3659" xr:uid="{606556F6-DB01-430E-AA86-F93FFFB29184}"/>
    <cellStyle name="Normal 12 5 2 2 3 2" xfId="3660" xr:uid="{1E39E8DD-7750-4504-84A8-F7DB754B88B6}"/>
    <cellStyle name="Normal 12 5 2 2 4" xfId="3661" xr:uid="{25CA6604-F761-4D19-9A4B-3B28BA9876CA}"/>
    <cellStyle name="Normal 12 5 2 2 5" xfId="3662" xr:uid="{04B8C0B6-3A7C-48EB-8BAC-347020914F50}"/>
    <cellStyle name="Normal 12 5 2 2 6" xfId="3663" xr:uid="{3D2C1CF6-4558-4079-A89D-9ED893B25A2E}"/>
    <cellStyle name="Normal 12 5 2 3" xfId="3664" xr:uid="{FE804636-8AC2-47DC-9E59-425A911D0BE0}"/>
    <cellStyle name="Normal 12 5 2 3 2" xfId="3665" xr:uid="{09FC8654-6795-4A20-ADCA-7A44D97644BE}"/>
    <cellStyle name="Normal 12 5 2 3 2 2" xfId="3666" xr:uid="{7E00826A-70BC-4690-8147-FAA8949A0CEC}"/>
    <cellStyle name="Normal 12 5 2 3 3" xfId="3667" xr:uid="{DE83C9C7-1F6C-49C6-AE04-B97FB5BFCF3A}"/>
    <cellStyle name="Normal 12 5 2 3 3 2" xfId="3668" xr:uid="{2FBE1129-F086-4F31-9422-9B779D76FD6F}"/>
    <cellStyle name="Normal 12 5 2 3 4" xfId="3669" xr:uid="{4D4EE3D7-EBF8-426D-BEA0-AD6FBE0C3611}"/>
    <cellStyle name="Normal 12 5 2 4" xfId="3670" xr:uid="{68FEE208-F1D0-4782-B642-E8880C4AE3CD}"/>
    <cellStyle name="Normal 12 5 2 4 2" xfId="3671" xr:uid="{1729C2CE-EFC9-44B2-B375-A3B73CD40F47}"/>
    <cellStyle name="Normal 12 5 2 4 2 2" xfId="3672" xr:uid="{A339B23F-4FB7-49DF-B7A3-E85844389107}"/>
    <cellStyle name="Normal 12 5 2 4 3" xfId="3673" xr:uid="{B462FC0C-121E-490A-9E07-AC073CF18A74}"/>
    <cellStyle name="Normal 12 5 2 4 3 2" xfId="3674" xr:uid="{D0D33034-F443-448A-8BC8-80CC7AECFFD3}"/>
    <cellStyle name="Normal 12 5 2 4 4" xfId="3675" xr:uid="{C6C81C30-9285-4F0D-ACFF-C0C2739C19D8}"/>
    <cellStyle name="Normal 12 5 2 5" xfId="3676" xr:uid="{FFE25EEC-A8CB-4ADB-850C-EFF8E6099780}"/>
    <cellStyle name="Normal 12 5 2 5 2" xfId="3677" xr:uid="{0D6CCC50-9638-4B4D-80A7-27F21861666D}"/>
    <cellStyle name="Normal 12 5 2 6" xfId="3678" xr:uid="{95CD529A-2865-405A-BB09-F964DB08AA8A}"/>
    <cellStyle name="Normal 12 5 2 6 2" xfId="3679" xr:uid="{5C6FA04D-2D8F-42AB-8CE7-777EB4005F53}"/>
    <cellStyle name="Normal 12 5 2 7" xfId="3680" xr:uid="{18FC022D-5E2B-4F00-AB4E-D0B95ED2F965}"/>
    <cellStyle name="Normal 12 5 2 7 2" xfId="3681" xr:uid="{EA2C01F6-EECC-4277-852A-BD2B5CFC7838}"/>
    <cellStyle name="Normal 12 5 2 8" xfId="3682" xr:uid="{49C77C7B-D195-4D69-B9DB-8AF35890D10D}"/>
    <cellStyle name="Normal 12 5 2 9" xfId="3683" xr:uid="{8FF20A48-EB7D-444A-8E8C-06EAFC39959B}"/>
    <cellStyle name="Normal 12 5 2_NOI Ok" xfId="3684" xr:uid="{2215E910-716D-45CB-AFF8-9BC5E9C85917}"/>
    <cellStyle name="Normal 12 5 3" xfId="3685" xr:uid="{3B7908A7-9BA7-4BB3-8CB9-866AD397E32C}"/>
    <cellStyle name="Normal 12 5 3 2" xfId="3686" xr:uid="{3F57D589-E589-4C9C-AA3F-8FF2EAA5E763}"/>
    <cellStyle name="Normal 12 5 3 2 2" xfId="3687" xr:uid="{7F24AFB6-23F3-4260-B7E6-236827F29E27}"/>
    <cellStyle name="Normal 12 5 3 2 2 2" xfId="3688" xr:uid="{7FDF7E92-FA37-4FC0-82E2-A174C48230CD}"/>
    <cellStyle name="Normal 12 5 3 2 3" xfId="3689" xr:uid="{53700D51-1DC7-43C0-B794-3B0141661988}"/>
    <cellStyle name="Normal 12 5 3 2 3 2" xfId="3690" xr:uid="{2EBCFB05-3679-4A44-BEFE-D405A8743D68}"/>
    <cellStyle name="Normal 12 5 3 2 4" xfId="3691" xr:uid="{8099D851-5647-4F9F-8C6D-A01C0825277B}"/>
    <cellStyle name="Normal 12 5 3 2 5" xfId="3692" xr:uid="{BA5DF88A-5819-4B9F-9A24-9C1B53B049CB}"/>
    <cellStyle name="Normal 12 5 3 2 6" xfId="3693" xr:uid="{563435DF-52D8-434E-801E-993264F5F594}"/>
    <cellStyle name="Normal 12 5 3 3" xfId="3694" xr:uid="{22EC9F33-FDC6-42C1-B89A-7E13C7987332}"/>
    <cellStyle name="Normal 12 5 3 3 2" xfId="3695" xr:uid="{4166887E-8B2C-4D3A-A427-83497E273A6D}"/>
    <cellStyle name="Normal 12 5 3 3 2 2" xfId="3696" xr:uid="{9F3A9DA0-E811-4981-A0C4-4BD3A25D0199}"/>
    <cellStyle name="Normal 12 5 3 3 3" xfId="3697" xr:uid="{FC66EAA9-37EB-4620-9EA6-4690E8DB0CA4}"/>
    <cellStyle name="Normal 12 5 3 3 3 2" xfId="3698" xr:uid="{C3DA06C2-7B9C-4E3F-88F6-BD0C75A963D1}"/>
    <cellStyle name="Normal 12 5 3 3 4" xfId="3699" xr:uid="{950DA0BA-E0B1-4580-A79D-3A17B1C08455}"/>
    <cellStyle name="Normal 12 5 3 4" xfId="3700" xr:uid="{33E6A3E0-702B-4627-81E8-8A4D7005BA56}"/>
    <cellStyle name="Normal 12 5 3 4 2" xfId="3701" xr:uid="{9874BCD0-28BB-43C6-A4BC-E77037827362}"/>
    <cellStyle name="Normal 12 5 3 4 2 2" xfId="3702" xr:uid="{5E28CE61-4A8C-4CFB-BE73-9893C6241FB8}"/>
    <cellStyle name="Normal 12 5 3 4 3" xfId="3703" xr:uid="{FFD25DD0-6557-4434-AC00-12E7589AD1BB}"/>
    <cellStyle name="Normal 12 5 3 4 3 2" xfId="3704" xr:uid="{8679B825-D6EB-4B01-A224-1341A7C7F677}"/>
    <cellStyle name="Normal 12 5 3 4 4" xfId="3705" xr:uid="{50B0A966-AF7F-4F8C-938A-29AB13032D0D}"/>
    <cellStyle name="Normal 12 5 3 5" xfId="3706" xr:uid="{9B4CA545-70EB-40AB-9568-131EDC74E54B}"/>
    <cellStyle name="Normal 12 5 3 5 2" xfId="3707" xr:uid="{F15FDA93-B3C3-4D3D-B6A1-9676B368EB27}"/>
    <cellStyle name="Normal 12 5 3 6" xfId="3708" xr:uid="{C5B66353-C507-4178-8B3D-DF6324583CDE}"/>
    <cellStyle name="Normal 12 5 3 6 2" xfId="3709" xr:uid="{113A62F9-BE6A-4112-B355-012D41650C0D}"/>
    <cellStyle name="Normal 12 5 3 7" xfId="3710" xr:uid="{4E465E44-E15D-4F0C-8745-72F57126B022}"/>
    <cellStyle name="Normal 12 5 3 7 2" xfId="3711" xr:uid="{F391F65F-E38F-40D9-9AF9-83DBD11AF2AF}"/>
    <cellStyle name="Normal 12 5 3 8" xfId="3712" xr:uid="{6A72AE30-CCAA-49B7-8C2A-2D401A2B012C}"/>
    <cellStyle name="Normal 12 5 3 9" xfId="3713" xr:uid="{CEE07A53-32C7-4CAA-B2C2-0E97A3414F44}"/>
    <cellStyle name="Normal 12 5 3_NOI Ok" xfId="3714" xr:uid="{7641B85D-7C85-4500-B58D-C54C79E9B590}"/>
    <cellStyle name="Normal 12 5 4" xfId="3715" xr:uid="{1E0FED15-120E-481C-8C5B-9F84FF2B86B3}"/>
    <cellStyle name="Normal 12 5 4 2" xfId="3716" xr:uid="{F1A12E2A-A1B8-4DCE-A508-EAFF9E161C3E}"/>
    <cellStyle name="Normal 12 5 4 2 2" xfId="3717" xr:uid="{89B586EA-4FE2-432C-885F-0FD1ACCC730D}"/>
    <cellStyle name="Normal 12 5 4 2 2 2" xfId="3718" xr:uid="{956FAE15-DAC6-4860-8D36-85FC4006CA6C}"/>
    <cellStyle name="Normal 12 5 4 2 3" xfId="3719" xr:uid="{BB17D7F3-5477-46D4-A084-659A476E16EE}"/>
    <cellStyle name="Normal 12 5 4 2 3 2" xfId="3720" xr:uid="{76035409-FE24-479D-91A2-45E475849609}"/>
    <cellStyle name="Normal 12 5 4 2 4" xfId="3721" xr:uid="{CE1D7FD9-39E4-4EC7-8BD5-4BA51D52FB25}"/>
    <cellStyle name="Normal 12 5 4 2 5" xfId="3722" xr:uid="{96BE812F-5909-466E-BF3E-979A8D4F3F57}"/>
    <cellStyle name="Normal 12 5 4 2 6" xfId="3723" xr:uid="{26BA3C35-2EFD-46C9-B753-E2A4BD1F5A95}"/>
    <cellStyle name="Normal 12 5 4 3" xfId="3724" xr:uid="{77CC4CCF-16D8-4564-B591-E7FBBFFF8B8F}"/>
    <cellStyle name="Normal 12 5 4 3 2" xfId="3725" xr:uid="{6ECA75D8-A6CA-44C5-AD45-614BF9D1BE8F}"/>
    <cellStyle name="Normal 12 5 4 3 2 2" xfId="3726" xr:uid="{2DE26B74-6C91-4A56-8A8A-C48F2AE41D7E}"/>
    <cellStyle name="Normal 12 5 4 3 3" xfId="3727" xr:uid="{6AE65EC6-4CA6-40F5-8021-761A786D218B}"/>
    <cellStyle name="Normal 12 5 4 3 3 2" xfId="3728" xr:uid="{71622CA0-9577-485F-B9B5-DEF44E739D0D}"/>
    <cellStyle name="Normal 12 5 4 3 4" xfId="3729" xr:uid="{0F8087FA-6EAE-4D63-A2BC-77CC809C007F}"/>
    <cellStyle name="Normal 12 5 4 4" xfId="3730" xr:uid="{D55BA456-2F98-4437-BA06-66935F083E5C}"/>
    <cellStyle name="Normal 12 5 4 4 2" xfId="3731" xr:uid="{249C3691-3DC8-4328-B80F-3BF4F12B8817}"/>
    <cellStyle name="Normal 12 5 4 4 2 2" xfId="3732" xr:uid="{B7925943-21EC-454F-8D65-6CD956431E08}"/>
    <cellStyle name="Normal 12 5 4 4 3" xfId="3733" xr:uid="{E43EDA49-8C72-4035-8EC6-70D10FDB2AAB}"/>
    <cellStyle name="Normal 12 5 4 4 3 2" xfId="3734" xr:uid="{99F1BF8A-1CF7-4AA3-B087-5D622D05100B}"/>
    <cellStyle name="Normal 12 5 4 4 4" xfId="3735" xr:uid="{D5F9FE30-704A-49D9-B757-4CAFE34F0CF3}"/>
    <cellStyle name="Normal 12 5 4 5" xfId="3736" xr:uid="{5972A181-AFFF-4432-A799-0BFF899DD80D}"/>
    <cellStyle name="Normal 12 5 4 5 2" xfId="3737" xr:uid="{87EA5E14-7456-4657-BA60-53A4AFFE175B}"/>
    <cellStyle name="Normal 12 5 4 6" xfId="3738" xr:uid="{14DA60F7-6431-427E-B4CE-5894E0509459}"/>
    <cellStyle name="Normal 12 5 4 6 2" xfId="3739" xr:uid="{F5F7F327-A5E5-4595-8541-21D2ACCF19EF}"/>
    <cellStyle name="Normal 12 5 4 7" xfId="3740" xr:uid="{AD3B1109-5B9E-48F7-B1DC-AB7A147CF205}"/>
    <cellStyle name="Normal 12 5 4 7 2" xfId="3741" xr:uid="{8BCEE91B-83D7-48D8-BE93-8C5C76F0CA4C}"/>
    <cellStyle name="Normal 12 5 4 8" xfId="3742" xr:uid="{49AB47C3-3335-4A20-8A97-9A56FE4944F9}"/>
    <cellStyle name="Normal 12 5 4 9" xfId="3743" xr:uid="{0405F411-C036-44B7-A278-6A223F6111F3}"/>
    <cellStyle name="Normal 12 5 4_NOI Ok" xfId="3744" xr:uid="{9DDC03D7-CA4B-4C29-A39C-81800BBFD139}"/>
    <cellStyle name="Normal 12 5 5" xfId="3745" xr:uid="{F3BAC3FE-FA67-4116-9BDC-55EF1FF8C509}"/>
    <cellStyle name="Normal 12 5 5 2" xfId="3746" xr:uid="{1FC2403C-0F7C-4744-9D5B-778513866051}"/>
    <cellStyle name="Normal 12 5 5 2 2" xfId="3747" xr:uid="{AE703657-2B77-4FD0-8C07-7A711814608F}"/>
    <cellStyle name="Normal 12 5 5 3" xfId="3748" xr:uid="{473934E5-DA8E-421A-B7B4-9559A944EBF8}"/>
    <cellStyle name="Normal 12 5 5 3 2" xfId="3749" xr:uid="{667BD9F6-9F58-4976-97B0-03B0FA8DDE4A}"/>
    <cellStyle name="Normal 12 5 5 4" xfId="3750" xr:uid="{344A273F-596F-4A92-BB1F-D04DC71EAA3A}"/>
    <cellStyle name="Normal 12 5 5 5" xfId="3751" xr:uid="{CD54FA75-AF44-4632-A1AF-47BDC5B7B73F}"/>
    <cellStyle name="Normal 12 5 5 6" xfId="3752" xr:uid="{98399209-EA95-4CBE-9CE8-9510772572DE}"/>
    <cellStyle name="Normal 12 5 6" xfId="3753" xr:uid="{4191FB56-C971-40CF-83DD-86BB91846A7B}"/>
    <cellStyle name="Normal 12 5 6 2" xfId="3754" xr:uid="{3145B73F-6EAC-4AD6-B5C8-4FEF4CB56308}"/>
    <cellStyle name="Normal 12 5 6 2 2" xfId="3755" xr:uid="{715B056C-0E0E-4A74-9351-8E3F1B82B8A6}"/>
    <cellStyle name="Normal 12 5 6 3" xfId="3756" xr:uid="{EE36FBAC-879C-44D5-B9D3-A26106DD15D3}"/>
    <cellStyle name="Normal 12 5 6 3 2" xfId="3757" xr:uid="{D1D1B2A1-1226-4DFA-9465-A2B3DC62C0A5}"/>
    <cellStyle name="Normal 12 5 6 4" xfId="3758" xr:uid="{27F454DE-B656-444A-831B-D3FDB1BD006C}"/>
    <cellStyle name="Normal 12 5 7" xfId="3759" xr:uid="{B719027F-2143-47D3-9433-86F1CB83C4B3}"/>
    <cellStyle name="Normal 12 5 7 2" xfId="3760" xr:uid="{4A5734CC-001E-49FD-B6D2-C99FC1C20473}"/>
    <cellStyle name="Normal 12 5 7 2 2" xfId="3761" xr:uid="{07AF65F7-9D7A-4CE3-AF86-1E999328E431}"/>
    <cellStyle name="Normal 12 5 7 3" xfId="3762" xr:uid="{D0564988-DDA2-4E6A-8778-9896E8536BF0}"/>
    <cellStyle name="Normal 12 5 7 3 2" xfId="3763" xr:uid="{852D4144-17DF-4544-B6D5-80FD1832437B}"/>
    <cellStyle name="Normal 12 5 7 4" xfId="3764" xr:uid="{7CDB54DF-FAFF-458E-B0AE-6BFC40649521}"/>
    <cellStyle name="Normal 12 5 8" xfId="3765" xr:uid="{A49A12B0-F614-43E5-918A-3664F4340EE5}"/>
    <cellStyle name="Normal 12 5 8 2" xfId="3766" xr:uid="{0E0E0552-E347-4411-A29B-1570EF2AF4F9}"/>
    <cellStyle name="Normal 12 5 9" xfId="3767" xr:uid="{4FCC6A3E-5200-491B-9A67-F10E097564A1}"/>
    <cellStyle name="Normal 12 5 9 2" xfId="3768" xr:uid="{17EED9FC-0D55-466D-BFE4-2C7730874AA1}"/>
    <cellStyle name="Normal 12 5_NOI Ok" xfId="3769" xr:uid="{FD606869-3866-4E57-86F3-DA329EA68922}"/>
    <cellStyle name="Normal 12 6" xfId="3770" xr:uid="{0B4ED44E-1CED-4354-A013-B0BB2FDAE84C}"/>
    <cellStyle name="Normal 12 6 10" xfId="3771" xr:uid="{87FB4892-0B82-4E18-9B65-B64BC0614D9E}"/>
    <cellStyle name="Normal 12 6 10 2" xfId="3772" xr:uid="{3F5D57F2-9AB5-4188-AD1B-F3DCF0A3407B}"/>
    <cellStyle name="Normal 12 6 11" xfId="3773" xr:uid="{BBABC7FB-1D21-432D-9CC9-F464BED4FA8B}"/>
    <cellStyle name="Normal 12 6 12" xfId="3774" xr:uid="{99E706AE-040E-47B9-994F-A89D8FEB0EC5}"/>
    <cellStyle name="Normal 12 6 2" xfId="3775" xr:uid="{9295B4B5-FB8E-4AF8-85FC-96D03F89A81A}"/>
    <cellStyle name="Normal 12 6 2 2" xfId="3776" xr:uid="{4CE7EE26-E21F-478B-9A83-BB4B6436B345}"/>
    <cellStyle name="Normal 12 6 2 2 2" xfId="3777" xr:uid="{19FAC40E-D2F8-48DC-8B2F-62874E3F0BD5}"/>
    <cellStyle name="Normal 12 6 2 2 2 2" xfId="3778" xr:uid="{707EB073-BD18-4DE7-81CB-3DA46C70E151}"/>
    <cellStyle name="Normal 12 6 2 2 3" xfId="3779" xr:uid="{2FD1D50F-D894-4612-AF33-C8AB834DCF58}"/>
    <cellStyle name="Normal 12 6 2 2 3 2" xfId="3780" xr:uid="{967D94D8-DFD4-4413-ABE9-3255ABA705F0}"/>
    <cellStyle name="Normal 12 6 2 2 4" xfId="3781" xr:uid="{458E830B-780B-4F9C-8FBE-DA4FB8B51BC1}"/>
    <cellStyle name="Normal 12 6 2 2 5" xfId="3782" xr:uid="{3F35BB61-097D-4220-BF10-1F5C19CCE74D}"/>
    <cellStyle name="Normal 12 6 2 2 6" xfId="3783" xr:uid="{38EE440D-20A8-421B-8C9B-ECD9A162DFB0}"/>
    <cellStyle name="Normal 12 6 2 3" xfId="3784" xr:uid="{932EB4C8-057B-4479-8FE1-EBC134C3ADB3}"/>
    <cellStyle name="Normal 12 6 2 3 2" xfId="3785" xr:uid="{E7BC1716-7FCD-4069-BDB8-76AF38863184}"/>
    <cellStyle name="Normal 12 6 2 3 2 2" xfId="3786" xr:uid="{106E7B9F-7B41-4BA7-992B-B003E4FCB00A}"/>
    <cellStyle name="Normal 12 6 2 3 3" xfId="3787" xr:uid="{F9635481-0747-488F-8AC3-53A0A9B82A7C}"/>
    <cellStyle name="Normal 12 6 2 3 3 2" xfId="3788" xr:uid="{25D0AAE6-4F3D-465E-9433-DE60732EA876}"/>
    <cellStyle name="Normal 12 6 2 3 4" xfId="3789" xr:uid="{74478634-1BB5-4F29-9E90-997C6EF6B714}"/>
    <cellStyle name="Normal 12 6 2 4" xfId="3790" xr:uid="{7FEB605A-2C92-420C-B9CA-5439D57CE1F9}"/>
    <cellStyle name="Normal 12 6 2 4 2" xfId="3791" xr:uid="{06A7B48A-9F62-4556-8CCC-A5D7F2BFD6B9}"/>
    <cellStyle name="Normal 12 6 2 4 2 2" xfId="3792" xr:uid="{1703C3B9-8D9E-4246-ABEE-DA1B1F84844A}"/>
    <cellStyle name="Normal 12 6 2 4 3" xfId="3793" xr:uid="{8370DB9F-BA78-4405-8602-058DAC310875}"/>
    <cellStyle name="Normal 12 6 2 4 3 2" xfId="3794" xr:uid="{FA538606-3D51-41F6-94C0-3340B44B2E91}"/>
    <cellStyle name="Normal 12 6 2 4 4" xfId="3795" xr:uid="{004AAF95-2192-47EC-A92E-8A1E10DE044B}"/>
    <cellStyle name="Normal 12 6 2 5" xfId="3796" xr:uid="{13C7146A-24F0-41EE-A171-38D4AA71C579}"/>
    <cellStyle name="Normal 12 6 2 5 2" xfId="3797" xr:uid="{11F2F6DD-502B-4134-A1E5-4F2AC81BDB25}"/>
    <cellStyle name="Normal 12 6 2 6" xfId="3798" xr:uid="{F97EF028-960F-4295-9437-E0B13AC42B12}"/>
    <cellStyle name="Normal 12 6 2 6 2" xfId="3799" xr:uid="{48F670B5-999E-4560-B82A-818B4282C1AA}"/>
    <cellStyle name="Normal 12 6 2 7" xfId="3800" xr:uid="{7E17211F-90F9-4696-9297-ED8C3582A778}"/>
    <cellStyle name="Normal 12 6 2 7 2" xfId="3801" xr:uid="{BC83ACC8-933B-4619-8BA7-F2E21649D66D}"/>
    <cellStyle name="Normal 12 6 2 8" xfId="3802" xr:uid="{A533DDE6-4970-4CA1-A1D5-E0885148E065}"/>
    <cellStyle name="Normal 12 6 2 9" xfId="3803" xr:uid="{AB46E1E7-485E-42E5-A048-1ADFA722E363}"/>
    <cellStyle name="Normal 12 6 2_NOI Ok" xfId="3804" xr:uid="{978A0F7C-AFF5-4749-A3AA-011B748E5A2F}"/>
    <cellStyle name="Normal 12 6 3" xfId="3805" xr:uid="{5ECF04D1-9CEE-4DC3-95CD-FA35736B5F36}"/>
    <cellStyle name="Normal 12 6 3 2" xfId="3806" xr:uid="{8B51B9F5-F4B1-4577-863A-F45FB0CD5520}"/>
    <cellStyle name="Normal 12 6 3 2 2" xfId="3807" xr:uid="{A5B669C5-393F-4452-BD78-AB21F64FF08C}"/>
    <cellStyle name="Normal 12 6 3 2 2 2" xfId="3808" xr:uid="{2257B50B-E3C2-4D7E-B1C5-63E01F32A2EF}"/>
    <cellStyle name="Normal 12 6 3 2 3" xfId="3809" xr:uid="{783168B4-A795-4EC5-866E-3C4D5FC44A2D}"/>
    <cellStyle name="Normal 12 6 3 2 3 2" xfId="3810" xr:uid="{E12449B3-0980-4B2B-8EE6-C40E2E57D80A}"/>
    <cellStyle name="Normal 12 6 3 2 4" xfId="3811" xr:uid="{521F0897-5E47-4999-9E62-D7DA541C0ACC}"/>
    <cellStyle name="Normal 12 6 3 2 5" xfId="3812" xr:uid="{362978FE-8ABA-48EA-957E-3C7A9816BA78}"/>
    <cellStyle name="Normal 12 6 3 2 6" xfId="3813" xr:uid="{4D9AB953-7329-4A9E-81F7-078F3CC34000}"/>
    <cellStyle name="Normal 12 6 3 3" xfId="3814" xr:uid="{855E581C-51C9-4F54-A11E-4AB13DCBC8A5}"/>
    <cellStyle name="Normal 12 6 3 3 2" xfId="3815" xr:uid="{D18D7D98-62BC-436D-8DA4-FF0578C0016F}"/>
    <cellStyle name="Normal 12 6 3 3 2 2" xfId="3816" xr:uid="{84DF4A29-73B3-47DB-9B55-670A8E61CDCA}"/>
    <cellStyle name="Normal 12 6 3 3 3" xfId="3817" xr:uid="{E6D080D9-573B-45C9-A71F-3776EB0532A0}"/>
    <cellStyle name="Normal 12 6 3 3 3 2" xfId="3818" xr:uid="{94E6AA71-85CB-4185-999E-9A9562D29F7F}"/>
    <cellStyle name="Normal 12 6 3 3 4" xfId="3819" xr:uid="{69920CA3-1219-49D3-9999-1886F434C41A}"/>
    <cellStyle name="Normal 12 6 3 4" xfId="3820" xr:uid="{812169FE-82EB-478B-BD07-636C8545FDDD}"/>
    <cellStyle name="Normal 12 6 3 4 2" xfId="3821" xr:uid="{3012EB24-CB99-4D76-9327-3682E27B95E7}"/>
    <cellStyle name="Normal 12 6 3 4 2 2" xfId="3822" xr:uid="{DF68B6B9-3401-4A3F-A083-9E889DC2AA7F}"/>
    <cellStyle name="Normal 12 6 3 4 3" xfId="3823" xr:uid="{2B38DA86-F16B-4401-A7BB-8D9883424998}"/>
    <cellStyle name="Normal 12 6 3 4 3 2" xfId="3824" xr:uid="{9C8897F6-27A5-4D72-A9EB-0460524672C2}"/>
    <cellStyle name="Normal 12 6 3 4 4" xfId="3825" xr:uid="{52A4DCB1-F433-4E41-A41E-2BC9F7E1D346}"/>
    <cellStyle name="Normal 12 6 3 5" xfId="3826" xr:uid="{CA2914FA-ADF2-4A23-B47E-0544CF599D41}"/>
    <cellStyle name="Normal 12 6 3 5 2" xfId="3827" xr:uid="{7D7D8D27-E578-47ED-BCB6-E98FD699649A}"/>
    <cellStyle name="Normal 12 6 3 6" xfId="3828" xr:uid="{E97F7982-C12C-4490-976A-B0D28A750281}"/>
    <cellStyle name="Normal 12 6 3 6 2" xfId="3829" xr:uid="{1B646C89-639B-461F-8214-6C8707E17BC0}"/>
    <cellStyle name="Normal 12 6 3 7" xfId="3830" xr:uid="{A77D70F1-025A-4E7E-B47C-1014670A6729}"/>
    <cellStyle name="Normal 12 6 3 7 2" xfId="3831" xr:uid="{0921C31D-A080-46DB-BF16-5391CEB87A32}"/>
    <cellStyle name="Normal 12 6 3 8" xfId="3832" xr:uid="{982B19EB-1B12-45FA-B4CD-740EB7577988}"/>
    <cellStyle name="Normal 12 6 3 9" xfId="3833" xr:uid="{E2EDFFDF-C741-402E-B9DC-79972D37B50A}"/>
    <cellStyle name="Normal 12 6 3_NOI Ok" xfId="3834" xr:uid="{22897DC6-0D00-4F8E-891D-083EF6DDA9C3}"/>
    <cellStyle name="Normal 12 6 4" xfId="3835" xr:uid="{2AA264F2-68DE-4A21-80B1-B420B2232C2D}"/>
    <cellStyle name="Normal 12 6 4 2" xfId="3836" xr:uid="{7141EA13-4F67-4811-9387-1AC8927A7E25}"/>
    <cellStyle name="Normal 12 6 4 2 2" xfId="3837" xr:uid="{ABC22D11-6623-4657-A751-364C091B6526}"/>
    <cellStyle name="Normal 12 6 4 2 2 2" xfId="3838" xr:uid="{996DC3B8-023C-40A5-8EEB-6AF484EEAD90}"/>
    <cellStyle name="Normal 12 6 4 2 3" xfId="3839" xr:uid="{B102A57C-FC26-4BD6-83AE-C18343572AE0}"/>
    <cellStyle name="Normal 12 6 4 2 3 2" xfId="3840" xr:uid="{D4C6556F-F1ED-4D3F-9012-61F093EF3A7E}"/>
    <cellStyle name="Normal 12 6 4 2 4" xfId="3841" xr:uid="{CF6FCD4E-4010-427D-BE0F-39BB3E428262}"/>
    <cellStyle name="Normal 12 6 4 2 5" xfId="3842" xr:uid="{6B95F7FF-7628-4532-934D-3804A5ED8373}"/>
    <cellStyle name="Normal 12 6 4 2 6" xfId="3843" xr:uid="{137DFD4F-C7CC-474A-9B7C-AE849C7D84E2}"/>
    <cellStyle name="Normal 12 6 4 3" xfId="3844" xr:uid="{E0E61CCA-7EA4-4739-8A92-7E578EC61996}"/>
    <cellStyle name="Normal 12 6 4 3 2" xfId="3845" xr:uid="{061B9C4A-CDE7-45A5-BCCF-044603834CBF}"/>
    <cellStyle name="Normal 12 6 4 3 2 2" xfId="3846" xr:uid="{AF9EACA1-CF7B-4348-890D-CDB5241C98A0}"/>
    <cellStyle name="Normal 12 6 4 3 3" xfId="3847" xr:uid="{00427AA9-9F8F-4AE5-94EE-08EEF66BF3AA}"/>
    <cellStyle name="Normal 12 6 4 3 3 2" xfId="3848" xr:uid="{2DDD0B6F-3F84-441E-A76B-20A2C5B7FB85}"/>
    <cellStyle name="Normal 12 6 4 3 4" xfId="3849" xr:uid="{A87DDE91-31A1-40A8-940F-CA588696355E}"/>
    <cellStyle name="Normal 12 6 4 4" xfId="3850" xr:uid="{29BD2D4E-A8BF-4CB5-B9C9-4581017A9E85}"/>
    <cellStyle name="Normal 12 6 4 4 2" xfId="3851" xr:uid="{B5303EC8-05D2-4D3C-A9BE-55B5E6EB42F9}"/>
    <cellStyle name="Normal 12 6 4 4 2 2" xfId="3852" xr:uid="{A250E37C-72D4-4B3A-A50C-B817A5C8FAC6}"/>
    <cellStyle name="Normal 12 6 4 4 3" xfId="3853" xr:uid="{3D9A33A8-7D8C-46ED-A448-78AD5C1E08C0}"/>
    <cellStyle name="Normal 12 6 4 4 3 2" xfId="3854" xr:uid="{2728CCC9-DEBF-4D5D-86BC-93D11D0DE87B}"/>
    <cellStyle name="Normal 12 6 4 4 4" xfId="3855" xr:uid="{946CDD8D-18A1-4B67-9722-BB44D69E92A6}"/>
    <cellStyle name="Normal 12 6 4 5" xfId="3856" xr:uid="{A2FB9B66-D10E-4B11-A695-E261C3B8878A}"/>
    <cellStyle name="Normal 12 6 4 5 2" xfId="3857" xr:uid="{11D7208D-35F3-4ACD-8C75-A176DC36C067}"/>
    <cellStyle name="Normal 12 6 4 6" xfId="3858" xr:uid="{E877ADC9-9DEE-46EC-9172-2171AE9436AD}"/>
    <cellStyle name="Normal 12 6 4 6 2" xfId="3859" xr:uid="{1A7EB007-3355-4636-8F51-19A6169E4673}"/>
    <cellStyle name="Normal 12 6 4 7" xfId="3860" xr:uid="{A34C824A-1C57-4F45-B454-8F1D350AAA4D}"/>
    <cellStyle name="Normal 12 6 4 7 2" xfId="3861" xr:uid="{7BA74883-9AEA-4E74-9B63-4CDE9974743C}"/>
    <cellStyle name="Normal 12 6 4 8" xfId="3862" xr:uid="{3108B445-AEE8-448A-BF4E-A76E466285A9}"/>
    <cellStyle name="Normal 12 6 4 9" xfId="3863" xr:uid="{941A1694-4081-49DA-AE50-AB912B3E3B66}"/>
    <cellStyle name="Normal 12 6 4_NOI Ok" xfId="3864" xr:uid="{C155DEA5-AB8A-4995-BEF6-F9391E8A644C}"/>
    <cellStyle name="Normal 12 6 5" xfId="3865" xr:uid="{77719188-C9DC-47E5-BE08-AB53A31D5C1E}"/>
    <cellStyle name="Normal 12 6 5 2" xfId="3866" xr:uid="{BAF4D045-1611-4490-829B-8E7654DFFE38}"/>
    <cellStyle name="Normal 12 6 5 2 2" xfId="3867" xr:uid="{6DEA8682-AF9F-48F1-8236-D79A4972E8C8}"/>
    <cellStyle name="Normal 12 6 5 3" xfId="3868" xr:uid="{E5E40D72-7424-4723-B296-D4193460146D}"/>
    <cellStyle name="Normal 12 6 5 3 2" xfId="3869" xr:uid="{413C745B-3F01-40B7-AE37-74663085F68E}"/>
    <cellStyle name="Normal 12 6 5 4" xfId="3870" xr:uid="{D6786EFE-FCFC-44AD-A035-A290A7A696ED}"/>
    <cellStyle name="Normal 12 6 5 5" xfId="3871" xr:uid="{9119D645-719F-4670-B343-EF60F20006D4}"/>
    <cellStyle name="Normal 12 6 5 6" xfId="3872" xr:uid="{EA4F8516-4D37-4C20-9946-264936A171B0}"/>
    <cellStyle name="Normal 12 6 6" xfId="3873" xr:uid="{D10A608E-D268-452A-BB2A-56F05457DA94}"/>
    <cellStyle name="Normal 12 6 6 2" xfId="3874" xr:uid="{25B93E75-F981-4762-A611-3A76F849094D}"/>
    <cellStyle name="Normal 12 6 6 2 2" xfId="3875" xr:uid="{1FCFFA42-8E7C-47E8-A1CC-F213B9DF55B1}"/>
    <cellStyle name="Normal 12 6 6 3" xfId="3876" xr:uid="{6DC556CD-4634-4DB6-ADE8-1CF8877A0A23}"/>
    <cellStyle name="Normal 12 6 6 3 2" xfId="3877" xr:uid="{2A881F96-40BC-4C42-83F5-F0818B20CAF7}"/>
    <cellStyle name="Normal 12 6 6 4" xfId="3878" xr:uid="{A8D3C9EC-8228-4175-8D27-8EDD2DD7FB0E}"/>
    <cellStyle name="Normal 12 6 7" xfId="3879" xr:uid="{66E4B993-FCF9-402A-9AF5-CAF5F2CD7AD1}"/>
    <cellStyle name="Normal 12 6 7 2" xfId="3880" xr:uid="{372C0C58-B6D8-4320-A07C-D5B630B7911A}"/>
    <cellStyle name="Normal 12 6 7 2 2" xfId="3881" xr:uid="{20FDD67F-C0C1-46EB-9E91-A28293C30601}"/>
    <cellStyle name="Normal 12 6 7 3" xfId="3882" xr:uid="{8EAB1ABE-2227-4154-AE1B-6021913B0131}"/>
    <cellStyle name="Normal 12 6 7 3 2" xfId="3883" xr:uid="{E22CAEAE-2C95-4F99-A065-2ECC6FF797F8}"/>
    <cellStyle name="Normal 12 6 7 4" xfId="3884" xr:uid="{F7B9E7F9-BCBA-46E2-8C50-360B32293461}"/>
    <cellStyle name="Normal 12 6 8" xfId="3885" xr:uid="{8B016F3A-0FFE-4060-85AE-95A8D6890E36}"/>
    <cellStyle name="Normal 12 6 8 2" xfId="3886" xr:uid="{0BF0145E-2F5F-480D-9E90-C939978F824F}"/>
    <cellStyle name="Normal 12 6 9" xfId="3887" xr:uid="{323A2455-567B-4556-841B-23AF906B983E}"/>
    <cellStyle name="Normal 12 6 9 2" xfId="3888" xr:uid="{51C39EC0-1A5B-4515-8215-3737015D3F5C}"/>
    <cellStyle name="Normal 12 6_NOI Ok" xfId="3889" xr:uid="{2EEDE95A-8B27-4DA4-A0C3-12925B25C52D}"/>
    <cellStyle name="Normal 12 7" xfId="3890" xr:uid="{FF626D80-044C-4BCB-BE81-D73865A6A7B3}"/>
    <cellStyle name="Normal 12 7 10" xfId="3891" xr:uid="{F37E2C3F-6BBC-44B9-AE14-7A7E10AC5444}"/>
    <cellStyle name="Normal 12 7 10 2" xfId="3892" xr:uid="{EE46A063-2A57-44FA-BA3F-80122394FCCF}"/>
    <cellStyle name="Normal 12 7 11" xfId="3893" xr:uid="{1F9A232B-6E8B-4436-B372-4C36E86B4689}"/>
    <cellStyle name="Normal 12 7 12" xfId="3894" xr:uid="{7C3B7637-43BF-4FA4-8C1A-D52C093650E6}"/>
    <cellStyle name="Normal 12 7 2" xfId="3895" xr:uid="{269362B1-204D-4F6D-96AF-0757649FEE80}"/>
    <cellStyle name="Normal 12 7 2 2" xfId="3896" xr:uid="{1BDB66B7-A3DD-4C96-B78E-26F232BA839E}"/>
    <cellStyle name="Normal 12 7 2 2 2" xfId="3897" xr:uid="{AB23721A-C455-4AED-A4C2-081DE40B639F}"/>
    <cellStyle name="Normal 12 7 2 2 2 2" xfId="3898" xr:uid="{5541C8F6-7BD4-4405-8DB6-A526B513A652}"/>
    <cellStyle name="Normal 12 7 2 2 3" xfId="3899" xr:uid="{3367BFC9-0078-4FF0-B0A1-3876FD8D77D5}"/>
    <cellStyle name="Normal 12 7 2 2 3 2" xfId="3900" xr:uid="{D65B3017-3820-4AEC-AF7D-0ACCF715F69A}"/>
    <cellStyle name="Normal 12 7 2 2 4" xfId="3901" xr:uid="{92A400A7-3979-4B3C-918F-F2C1E8EC8EE4}"/>
    <cellStyle name="Normal 12 7 2 2 5" xfId="3902" xr:uid="{0D2AD2C9-20BA-4922-90CD-94AE35BD5681}"/>
    <cellStyle name="Normal 12 7 2 2 6" xfId="3903" xr:uid="{9E58C807-0828-48BE-A2C3-50793EB1EF7B}"/>
    <cellStyle name="Normal 12 7 2 3" xfId="3904" xr:uid="{6DD43C49-85D4-4375-92A8-F79B930C3318}"/>
    <cellStyle name="Normal 12 7 2 3 2" xfId="3905" xr:uid="{347C6794-147E-4C12-8B5D-3469D34C604C}"/>
    <cellStyle name="Normal 12 7 2 3 2 2" xfId="3906" xr:uid="{9CCCAA44-60BF-4FFA-AAB7-256CF90BFAAD}"/>
    <cellStyle name="Normal 12 7 2 3 3" xfId="3907" xr:uid="{A9CDA344-2458-48A9-9C3F-0F72E3305F87}"/>
    <cellStyle name="Normal 12 7 2 3 3 2" xfId="3908" xr:uid="{E27CE529-E8C4-4A39-85C8-60388FDE06ED}"/>
    <cellStyle name="Normal 12 7 2 3 4" xfId="3909" xr:uid="{221BFCF9-F57E-46AE-90C5-CD404042FFA0}"/>
    <cellStyle name="Normal 12 7 2 4" xfId="3910" xr:uid="{69DA0F49-72AD-4F09-ACFE-D2BA1DF3D7DA}"/>
    <cellStyle name="Normal 12 7 2 4 2" xfId="3911" xr:uid="{915044BE-B809-4D90-AD88-F607984A5692}"/>
    <cellStyle name="Normal 12 7 2 4 2 2" xfId="3912" xr:uid="{4A1B67DF-CE4C-4EC4-9FCC-04CDDC0CE682}"/>
    <cellStyle name="Normal 12 7 2 4 3" xfId="3913" xr:uid="{8C8BCA6C-0E3E-460A-AF44-0A07DABCB0DB}"/>
    <cellStyle name="Normal 12 7 2 4 3 2" xfId="3914" xr:uid="{F7DE1E81-A17A-4F1C-B3C9-E4628F49699B}"/>
    <cellStyle name="Normal 12 7 2 4 4" xfId="3915" xr:uid="{ED256C3E-5BDA-4F7E-99BE-4F1D8A8E67F5}"/>
    <cellStyle name="Normal 12 7 2 5" xfId="3916" xr:uid="{5501D6D1-C04C-4432-970B-A941738A3CA7}"/>
    <cellStyle name="Normal 12 7 2 5 2" xfId="3917" xr:uid="{41E93230-FC4A-4439-ACDE-65D211FAEAC5}"/>
    <cellStyle name="Normal 12 7 2 6" xfId="3918" xr:uid="{B2D8DE41-7C22-4EB1-9DC1-2CB687FC3D93}"/>
    <cellStyle name="Normal 12 7 2 6 2" xfId="3919" xr:uid="{0408AE63-16F2-4952-8B54-9B6431D28688}"/>
    <cellStyle name="Normal 12 7 2 7" xfId="3920" xr:uid="{73EA5B29-7086-4251-998A-BCC26C2DA808}"/>
    <cellStyle name="Normal 12 7 2 7 2" xfId="3921" xr:uid="{CADB22DF-30D9-4285-800C-60801A741550}"/>
    <cellStyle name="Normal 12 7 2 8" xfId="3922" xr:uid="{AF298066-533B-45DF-BA5B-7FA3263BE710}"/>
    <cellStyle name="Normal 12 7 2 9" xfId="3923" xr:uid="{BDA3972F-B483-4BAC-9E54-B7BBCAB6FAB9}"/>
    <cellStyle name="Normal 12 7 2_NOI Ok" xfId="3924" xr:uid="{95965B7A-286F-49E0-A346-1297398E98B9}"/>
    <cellStyle name="Normal 12 7 3" xfId="3925" xr:uid="{6A8E189B-1103-4199-A99E-10155A0F9B86}"/>
    <cellStyle name="Normal 12 7 3 2" xfId="3926" xr:uid="{37750F3F-8B70-4F0E-899A-C9FB9D90235F}"/>
    <cellStyle name="Normal 12 7 3 2 2" xfId="3927" xr:uid="{9EC46788-AD84-4CD5-9115-A288D8F6CAF4}"/>
    <cellStyle name="Normal 12 7 3 2 2 2" xfId="3928" xr:uid="{68679125-D554-47C0-A7A1-8A15A9EAF433}"/>
    <cellStyle name="Normal 12 7 3 2 3" xfId="3929" xr:uid="{3FF2F6F7-84B4-4B15-9FC4-FEF769D2DFB8}"/>
    <cellStyle name="Normal 12 7 3 2 3 2" xfId="3930" xr:uid="{AF42F060-E72C-42D5-9E2A-61FF387A3890}"/>
    <cellStyle name="Normal 12 7 3 2 4" xfId="3931" xr:uid="{52A46C5B-08D7-4700-BEF3-302BC3BF5236}"/>
    <cellStyle name="Normal 12 7 3 2 5" xfId="3932" xr:uid="{B788F00E-D14B-4AD3-A317-711C835EEEAA}"/>
    <cellStyle name="Normal 12 7 3 2 6" xfId="3933" xr:uid="{F461B412-9082-425C-877F-B0D7A4221C4D}"/>
    <cellStyle name="Normal 12 7 3 3" xfId="3934" xr:uid="{3B608406-5D3C-4042-B215-5B87A43A88E1}"/>
    <cellStyle name="Normal 12 7 3 3 2" xfId="3935" xr:uid="{0D02595F-BA07-4FE2-AF80-DAB68FED9B7A}"/>
    <cellStyle name="Normal 12 7 3 3 2 2" xfId="3936" xr:uid="{D21BD32E-8C4C-4D78-9D1C-CBDCC4DDBAA0}"/>
    <cellStyle name="Normal 12 7 3 3 3" xfId="3937" xr:uid="{D58B5193-3FE1-4C94-86DE-F1BDB5F6D903}"/>
    <cellStyle name="Normal 12 7 3 3 3 2" xfId="3938" xr:uid="{CD00846E-D478-4C9F-93B4-5E25DB1D414C}"/>
    <cellStyle name="Normal 12 7 3 3 4" xfId="3939" xr:uid="{AA4FF799-1B03-4FEB-B5F3-8EBFB03A5617}"/>
    <cellStyle name="Normal 12 7 3 4" xfId="3940" xr:uid="{37A1BDB4-EB36-4596-814A-FD5FCB5B0EFD}"/>
    <cellStyle name="Normal 12 7 3 4 2" xfId="3941" xr:uid="{825580BD-E0EA-440A-9F89-B3FA6598309F}"/>
    <cellStyle name="Normal 12 7 3 4 2 2" xfId="3942" xr:uid="{5B9CF702-0817-4AE4-9A54-CD479DBFA76E}"/>
    <cellStyle name="Normal 12 7 3 4 3" xfId="3943" xr:uid="{74CDD8B6-7F80-42DE-BB4F-4724990F1281}"/>
    <cellStyle name="Normal 12 7 3 4 3 2" xfId="3944" xr:uid="{51DADC1B-33B3-433A-B331-4CEDA8761826}"/>
    <cellStyle name="Normal 12 7 3 4 4" xfId="3945" xr:uid="{C0E4B1C0-0DD8-4B6F-8376-FF085AE94C40}"/>
    <cellStyle name="Normal 12 7 3 5" xfId="3946" xr:uid="{073C183A-4837-464B-961D-483B4931C584}"/>
    <cellStyle name="Normal 12 7 3 5 2" xfId="3947" xr:uid="{1C777308-BEC0-4172-81B1-DE857D568E7D}"/>
    <cellStyle name="Normal 12 7 3 6" xfId="3948" xr:uid="{17B22963-17CA-4DC6-AD4F-C0A3D0D0DA3D}"/>
    <cellStyle name="Normal 12 7 3 6 2" xfId="3949" xr:uid="{81A12EB6-5465-4169-9EF9-45F6E6603D6A}"/>
    <cellStyle name="Normal 12 7 3 7" xfId="3950" xr:uid="{076A8FC2-73D2-4F86-A380-BA62135563A3}"/>
    <cellStyle name="Normal 12 7 3 7 2" xfId="3951" xr:uid="{C8F78312-D06D-4080-8FE8-670E7B8071E6}"/>
    <cellStyle name="Normal 12 7 3 8" xfId="3952" xr:uid="{EB2D2F71-2164-40B2-824A-D94ABE32B4B2}"/>
    <cellStyle name="Normal 12 7 3 9" xfId="3953" xr:uid="{3DB161F6-E605-43C0-819C-6CA399FAFC48}"/>
    <cellStyle name="Normal 12 7 3_NOI Ok" xfId="3954" xr:uid="{675076E9-B8E6-4AD5-89DE-12778C68BBFC}"/>
    <cellStyle name="Normal 12 7 4" xfId="3955" xr:uid="{7CFAC4C0-03DB-4224-AEBD-166E1E15EB02}"/>
    <cellStyle name="Normal 12 7 4 2" xfId="3956" xr:uid="{F3C8AA0F-9A23-4DCC-8DBD-4B9871541970}"/>
    <cellStyle name="Normal 12 7 4 2 2" xfId="3957" xr:uid="{C66290A9-AA38-45C0-A33C-FA479F3ED621}"/>
    <cellStyle name="Normal 12 7 4 2 2 2" xfId="3958" xr:uid="{93772B9F-EF39-4B20-9ACA-96644FA0E691}"/>
    <cellStyle name="Normal 12 7 4 2 3" xfId="3959" xr:uid="{0CDFED80-CF74-42C1-A087-9E71D8FA72F8}"/>
    <cellStyle name="Normal 12 7 4 2 3 2" xfId="3960" xr:uid="{67109639-FFA0-4E2D-9A90-FA646639CB45}"/>
    <cellStyle name="Normal 12 7 4 2 4" xfId="3961" xr:uid="{312ED2CD-4204-405D-ADCD-036F14DF928B}"/>
    <cellStyle name="Normal 12 7 4 2 5" xfId="3962" xr:uid="{07E4CD47-3066-4D60-8462-7AE15C70F074}"/>
    <cellStyle name="Normal 12 7 4 2 6" xfId="3963" xr:uid="{CBC24F19-95FC-46F2-AC8B-BDE70EBA01CE}"/>
    <cellStyle name="Normal 12 7 4 3" xfId="3964" xr:uid="{6EAEE6A8-5633-4C1E-B1F2-8B9FC1C58BFD}"/>
    <cellStyle name="Normal 12 7 4 3 2" xfId="3965" xr:uid="{D755270E-63A7-4E87-A196-6308BD46A646}"/>
    <cellStyle name="Normal 12 7 4 3 2 2" xfId="3966" xr:uid="{88C9CEFB-485D-459B-B179-005C4409226B}"/>
    <cellStyle name="Normal 12 7 4 3 3" xfId="3967" xr:uid="{CADFE86C-FF21-4241-BC8A-0ED7C151C622}"/>
    <cellStyle name="Normal 12 7 4 3 3 2" xfId="3968" xr:uid="{E8262DC7-86AE-47E1-94A8-79BCCFCB10D7}"/>
    <cellStyle name="Normal 12 7 4 3 4" xfId="3969" xr:uid="{9AD37F01-AD25-4B63-9739-C876B1D59655}"/>
    <cellStyle name="Normal 12 7 4 4" xfId="3970" xr:uid="{619F5CAF-7483-42E5-8595-F354688D70C8}"/>
    <cellStyle name="Normal 12 7 4 4 2" xfId="3971" xr:uid="{C247468A-6FFA-43D4-AE12-8E30B1ED916C}"/>
    <cellStyle name="Normal 12 7 4 4 2 2" xfId="3972" xr:uid="{033A6427-DB41-4011-B2E8-5DA7CE38629F}"/>
    <cellStyle name="Normal 12 7 4 4 3" xfId="3973" xr:uid="{9E14F1EE-68C2-4701-8121-A2B93AAAEC37}"/>
    <cellStyle name="Normal 12 7 4 4 3 2" xfId="3974" xr:uid="{95C926FE-B6CA-4D8E-BCB9-49D725C79FD8}"/>
    <cellStyle name="Normal 12 7 4 4 4" xfId="3975" xr:uid="{CC5ADDA4-714D-457A-8563-55F1C6CF797F}"/>
    <cellStyle name="Normal 12 7 4 5" xfId="3976" xr:uid="{C578AAE0-05DA-443B-8AEA-69CDC518B6F4}"/>
    <cellStyle name="Normal 12 7 4 5 2" xfId="3977" xr:uid="{5664CE4A-BD6C-41F7-9D59-7D0B79496964}"/>
    <cellStyle name="Normal 12 7 4 6" xfId="3978" xr:uid="{6E960EF7-FAAF-4D45-ADF8-255137816ADF}"/>
    <cellStyle name="Normal 12 7 4 6 2" xfId="3979" xr:uid="{3FC08D96-5635-4310-9FD4-5904E6A990DF}"/>
    <cellStyle name="Normal 12 7 4 7" xfId="3980" xr:uid="{ED2C9C47-B1BE-476D-BC97-2B1C64074416}"/>
    <cellStyle name="Normal 12 7 4 7 2" xfId="3981" xr:uid="{6EDCE499-9369-4FEE-8770-9CB8FEB22E73}"/>
    <cellStyle name="Normal 12 7 4 8" xfId="3982" xr:uid="{2CBADDC4-98F5-4218-A4F0-14A290F9CB90}"/>
    <cellStyle name="Normal 12 7 4 9" xfId="3983" xr:uid="{C64E46B1-12D7-4BB5-BF8D-311B5328CC13}"/>
    <cellStyle name="Normal 12 7 4_NOI Ok" xfId="3984" xr:uid="{B94DDD39-B5D2-4B3E-8F07-710CE4EBB976}"/>
    <cellStyle name="Normal 12 7 5" xfId="3985" xr:uid="{DB801E29-2D3E-4DB8-A5FA-1C8AD60E0EEA}"/>
    <cellStyle name="Normal 12 7 5 2" xfId="3986" xr:uid="{B5068675-9DA7-4B80-8489-2C4CFA2F1371}"/>
    <cellStyle name="Normal 12 7 5 2 2" xfId="3987" xr:uid="{616C2B21-7999-4C5C-A5D5-95DF25BBE8C3}"/>
    <cellStyle name="Normal 12 7 5 3" xfId="3988" xr:uid="{FA5CFED8-B084-4B48-8314-B6FCB0AE1782}"/>
    <cellStyle name="Normal 12 7 5 3 2" xfId="3989" xr:uid="{6628018E-0A9E-49C9-99C1-66269E1D0D88}"/>
    <cellStyle name="Normal 12 7 5 4" xfId="3990" xr:uid="{BDDBB50E-F561-448E-8863-0627D566A660}"/>
    <cellStyle name="Normal 12 7 5 5" xfId="3991" xr:uid="{033548D8-B013-480E-8E92-2371E2CA0382}"/>
    <cellStyle name="Normal 12 7 5 6" xfId="3992" xr:uid="{1AE409C8-7404-447E-98D9-A86977384131}"/>
    <cellStyle name="Normal 12 7 6" xfId="3993" xr:uid="{4277EA8C-71FF-4E71-A567-478BDA4327BA}"/>
    <cellStyle name="Normal 12 7 6 2" xfId="3994" xr:uid="{E020C07A-3959-4388-BA47-1C166E89AD07}"/>
    <cellStyle name="Normal 12 7 6 2 2" xfId="3995" xr:uid="{BF81AF86-20A9-44AD-A6DA-22E2E94AD89B}"/>
    <cellStyle name="Normal 12 7 6 3" xfId="3996" xr:uid="{37525DB8-C2BB-4983-A8D7-BA0008F5DDF7}"/>
    <cellStyle name="Normal 12 7 6 3 2" xfId="3997" xr:uid="{FB3D2AFB-0A6F-4BF2-A92E-C512C9450785}"/>
    <cellStyle name="Normal 12 7 6 4" xfId="3998" xr:uid="{2C9657C9-E3A3-491A-81FA-81C376F7B20D}"/>
    <cellStyle name="Normal 12 7 7" xfId="3999" xr:uid="{2360279C-2221-4D0B-B774-B1B8CB2ECBA9}"/>
    <cellStyle name="Normal 12 7 7 2" xfId="4000" xr:uid="{AC82EB87-CA66-4BFC-B0E9-3A6FFD10442B}"/>
    <cellStyle name="Normal 12 7 7 2 2" xfId="4001" xr:uid="{F6B8319D-AF10-4794-A5AE-FCF8F245EA37}"/>
    <cellStyle name="Normal 12 7 7 3" xfId="4002" xr:uid="{CEF056D1-8C42-494D-9F06-E255CB8CB27F}"/>
    <cellStyle name="Normal 12 7 7 3 2" xfId="4003" xr:uid="{0E33353C-1C6F-4391-B413-BC86780F8566}"/>
    <cellStyle name="Normal 12 7 7 4" xfId="4004" xr:uid="{0A587DF2-3446-4D44-9325-B5852B6D5D3C}"/>
    <cellStyle name="Normal 12 7 8" xfId="4005" xr:uid="{8D3AE46F-2764-4808-8381-B316CCB9BF95}"/>
    <cellStyle name="Normal 12 7 8 2" xfId="4006" xr:uid="{E2778DA0-47F7-4526-B62C-565BC32499B4}"/>
    <cellStyle name="Normal 12 7 9" xfId="4007" xr:uid="{DCE37B86-D3A8-4033-A0EA-C3133FDCDE6D}"/>
    <cellStyle name="Normal 12 7 9 2" xfId="4008" xr:uid="{16E69129-20BA-408B-BB1A-47DF9B0B7052}"/>
    <cellStyle name="Normal 12 7_NOI Ok" xfId="4009" xr:uid="{F2C14093-5B4B-41BC-BBF1-6C6B22F33B29}"/>
    <cellStyle name="Normal 12 8" xfId="4010" xr:uid="{A175D98B-1421-4CEE-AFFF-8A5B9CA73483}"/>
    <cellStyle name="Normal 12 8 10" xfId="4011" xr:uid="{0DCBA191-3F4D-4B5F-9B06-A09DD19D9DC6}"/>
    <cellStyle name="Normal 12 8 10 2" xfId="4012" xr:uid="{B4026761-9D9A-45F5-A9EB-162590306C48}"/>
    <cellStyle name="Normal 12 8 11" xfId="4013" xr:uid="{7060D298-D66F-4FA2-ABD4-05D8C8A40483}"/>
    <cellStyle name="Normal 12 8 12" xfId="4014" xr:uid="{9F4D02F5-805D-4D47-81DF-0A08574009A6}"/>
    <cellStyle name="Normal 12 8 2" xfId="4015" xr:uid="{3EED0BE0-B636-4DA8-B2AB-6D0694EC61BE}"/>
    <cellStyle name="Normal 12 8 2 2" xfId="4016" xr:uid="{BED842B9-594C-41BA-9CB5-AF124A0F3A2C}"/>
    <cellStyle name="Normal 12 8 2 2 2" xfId="4017" xr:uid="{2369C5F9-067C-4964-818D-08FB080D7D88}"/>
    <cellStyle name="Normal 12 8 2 2 2 2" xfId="4018" xr:uid="{20B6749C-8AA2-43F5-84D6-0B1B684F09E6}"/>
    <cellStyle name="Normal 12 8 2 2 3" xfId="4019" xr:uid="{63364BCB-AA1C-46C4-B327-A98A230A7079}"/>
    <cellStyle name="Normal 12 8 2 2 3 2" xfId="4020" xr:uid="{A4184EA9-10E6-4089-90C1-FE4B3D375766}"/>
    <cellStyle name="Normal 12 8 2 2 4" xfId="4021" xr:uid="{028018E8-8691-4CAB-B204-F8471A5ABDA4}"/>
    <cellStyle name="Normal 12 8 2 2 5" xfId="4022" xr:uid="{E95BB8DC-A3F9-486A-9675-6C5B1D766D98}"/>
    <cellStyle name="Normal 12 8 2 2 6" xfId="4023" xr:uid="{6F19E64E-2876-46E8-8A40-891E39E123B3}"/>
    <cellStyle name="Normal 12 8 2 3" xfId="4024" xr:uid="{E990BECB-65F9-4BE3-B780-D8D82B9F3CEA}"/>
    <cellStyle name="Normal 12 8 2 3 2" xfId="4025" xr:uid="{B49F3C15-07FE-4AFB-A1B8-B4F96380768C}"/>
    <cellStyle name="Normal 12 8 2 3 2 2" xfId="4026" xr:uid="{E6C266C1-2799-42B6-9A25-8ED8A33A9D14}"/>
    <cellStyle name="Normal 12 8 2 3 3" xfId="4027" xr:uid="{4AEAFAC2-9EB5-43BB-BAD7-0F9D4ED4114C}"/>
    <cellStyle name="Normal 12 8 2 3 3 2" xfId="4028" xr:uid="{2F6B8A15-074F-430E-AD42-B0A033096D82}"/>
    <cellStyle name="Normal 12 8 2 3 4" xfId="4029" xr:uid="{395B19CE-6FC7-4816-9A0E-2F7BF4EDF315}"/>
    <cellStyle name="Normal 12 8 2 4" xfId="4030" xr:uid="{01E14F14-0401-4055-AFBD-41E8719579CD}"/>
    <cellStyle name="Normal 12 8 2 4 2" xfId="4031" xr:uid="{CB00FE1F-7430-4876-8591-5B9736265660}"/>
    <cellStyle name="Normal 12 8 2 4 2 2" xfId="4032" xr:uid="{B62B8A3F-56D5-4331-BE53-714330A225F9}"/>
    <cellStyle name="Normal 12 8 2 4 3" xfId="4033" xr:uid="{94298DE0-BD15-493A-A7A8-7658C9BEABC8}"/>
    <cellStyle name="Normal 12 8 2 4 3 2" xfId="4034" xr:uid="{A993130B-BF78-4F69-BE01-A13975B5AB5D}"/>
    <cellStyle name="Normal 12 8 2 4 4" xfId="4035" xr:uid="{7444C9E5-FDE1-4556-AB40-40054DFE59FF}"/>
    <cellStyle name="Normal 12 8 2 5" xfId="4036" xr:uid="{0DB3C0C7-69FF-4402-83C8-6BC502A87AC0}"/>
    <cellStyle name="Normal 12 8 2 5 2" xfId="4037" xr:uid="{6A6B5963-9DF3-4FB5-9F6F-160EF3371F10}"/>
    <cellStyle name="Normal 12 8 2 6" xfId="4038" xr:uid="{06945A23-E1CA-4F45-B7EA-D1962605BEE9}"/>
    <cellStyle name="Normal 12 8 2 6 2" xfId="4039" xr:uid="{819A100B-53EE-43BB-BBE3-2115CB2792F0}"/>
    <cellStyle name="Normal 12 8 2 7" xfId="4040" xr:uid="{38EF5620-6B72-431D-A4A2-760FF80A624D}"/>
    <cellStyle name="Normal 12 8 2 7 2" xfId="4041" xr:uid="{D0E2EA20-4245-4B78-A48B-106F97C854CB}"/>
    <cellStyle name="Normal 12 8 2 8" xfId="4042" xr:uid="{B37C7464-F890-4548-B196-1E65DB098FE6}"/>
    <cellStyle name="Normal 12 8 2 9" xfId="4043" xr:uid="{9F2EB59C-55A8-49F8-878E-E1F02D815120}"/>
    <cellStyle name="Normal 12 8 2_NOI Ok" xfId="4044" xr:uid="{E6895FCD-FF8F-4546-A303-2213455AB719}"/>
    <cellStyle name="Normal 12 8 3" xfId="4045" xr:uid="{955032C8-6864-49CA-8808-7590E534A567}"/>
    <cellStyle name="Normal 12 8 3 2" xfId="4046" xr:uid="{3C44665C-27F1-4F94-9885-9103C8E38B26}"/>
    <cellStyle name="Normal 12 8 3 2 2" xfId="4047" xr:uid="{1B2520B7-90D7-4051-A419-FC665CFCD9A3}"/>
    <cellStyle name="Normal 12 8 3 2 2 2" xfId="4048" xr:uid="{F0874FB5-FF13-453E-BA27-E28EBEE635F1}"/>
    <cellStyle name="Normal 12 8 3 2 3" xfId="4049" xr:uid="{73EC5F2A-738E-4D8D-91B4-6913E5F54D29}"/>
    <cellStyle name="Normal 12 8 3 2 3 2" xfId="4050" xr:uid="{A5F605A2-3CEF-4637-B3C9-9530CA0A873F}"/>
    <cellStyle name="Normal 12 8 3 2 4" xfId="4051" xr:uid="{A049791D-AC7B-4FEB-A845-D77C636BC607}"/>
    <cellStyle name="Normal 12 8 3 2 5" xfId="4052" xr:uid="{777C196B-855E-42D0-B0DB-D950E0E44605}"/>
    <cellStyle name="Normal 12 8 3 2 6" xfId="4053" xr:uid="{4A1B96A4-EC08-4F52-8288-1B0DC22DA6E7}"/>
    <cellStyle name="Normal 12 8 3 3" xfId="4054" xr:uid="{5E62E00B-7B08-4766-ADE5-7F58A76B42FB}"/>
    <cellStyle name="Normal 12 8 3 3 2" xfId="4055" xr:uid="{6FF81CA2-93C7-48F5-B293-2DC6CF039FEA}"/>
    <cellStyle name="Normal 12 8 3 3 2 2" xfId="4056" xr:uid="{BEDD2988-3F8E-4BC9-B848-61AD549CA1AE}"/>
    <cellStyle name="Normal 12 8 3 3 3" xfId="4057" xr:uid="{7A5B08C9-6576-449F-8E52-F15317BB5E4B}"/>
    <cellStyle name="Normal 12 8 3 3 3 2" xfId="4058" xr:uid="{0AB6B72B-84B9-4803-9C2A-9C37CF05BA17}"/>
    <cellStyle name="Normal 12 8 3 3 4" xfId="4059" xr:uid="{28439A30-17C1-450E-A9D1-BA974DDDF087}"/>
    <cellStyle name="Normal 12 8 3 4" xfId="4060" xr:uid="{6AC720C6-5264-4AAF-9B91-CC24EBE1A3F1}"/>
    <cellStyle name="Normal 12 8 3 4 2" xfId="4061" xr:uid="{4A078358-706B-4118-8A01-5F3003420A52}"/>
    <cellStyle name="Normal 12 8 3 4 2 2" xfId="4062" xr:uid="{66C9FFE4-89B9-4B0C-ACD5-EA4F48AB732F}"/>
    <cellStyle name="Normal 12 8 3 4 3" xfId="4063" xr:uid="{22B66C04-4235-4AA9-9980-F6290203BF1B}"/>
    <cellStyle name="Normal 12 8 3 4 3 2" xfId="4064" xr:uid="{D4366A1A-6887-4057-89E4-49663F6DA3BA}"/>
    <cellStyle name="Normal 12 8 3 4 4" xfId="4065" xr:uid="{961EE331-6CE4-4807-9EE2-7E3840907F6D}"/>
    <cellStyle name="Normal 12 8 3 5" xfId="4066" xr:uid="{885DA3C5-2613-44AC-A186-B269F62E391B}"/>
    <cellStyle name="Normal 12 8 3 5 2" xfId="4067" xr:uid="{84AB3877-BCE4-4A78-9643-8633614D57DE}"/>
    <cellStyle name="Normal 12 8 3 6" xfId="4068" xr:uid="{E4BA1CA0-460A-4EF2-8951-AAC9597146C1}"/>
    <cellStyle name="Normal 12 8 3 6 2" xfId="4069" xr:uid="{A673CFB0-3B1E-410E-9CBA-0717362A1E94}"/>
    <cellStyle name="Normal 12 8 3 7" xfId="4070" xr:uid="{BB702240-BE07-4145-8275-9B576CE1CB5D}"/>
    <cellStyle name="Normal 12 8 3 7 2" xfId="4071" xr:uid="{9179FCCB-C2FD-4FF1-AF9F-CC3F6492A050}"/>
    <cellStyle name="Normal 12 8 3 8" xfId="4072" xr:uid="{06928972-E28D-4F64-9EF4-69A370C34F27}"/>
    <cellStyle name="Normal 12 8 3 9" xfId="4073" xr:uid="{9950F4B8-7281-4F4F-8DC5-E4C28045C4EB}"/>
    <cellStyle name="Normal 12 8 3_NOI Ok" xfId="4074" xr:uid="{109A8A53-F0A3-4498-B465-5B38C85CDF1B}"/>
    <cellStyle name="Normal 12 8 4" xfId="4075" xr:uid="{F503959B-585C-416F-8F46-1BD532A923B6}"/>
    <cellStyle name="Normal 12 8 4 2" xfId="4076" xr:uid="{A7C4B64B-D923-456E-8F00-4BE95DEC62A4}"/>
    <cellStyle name="Normal 12 8 4 2 2" xfId="4077" xr:uid="{251231CF-7587-4FA6-BC7C-32CF819E59A0}"/>
    <cellStyle name="Normal 12 8 4 2 2 2" xfId="4078" xr:uid="{0E21A7A7-2833-4971-A5AB-77DD41A175D6}"/>
    <cellStyle name="Normal 12 8 4 2 3" xfId="4079" xr:uid="{36B560DC-9908-457A-A662-E8926A7EF1F1}"/>
    <cellStyle name="Normal 12 8 4 2 3 2" xfId="4080" xr:uid="{90F5A146-9BA2-4D98-AD1E-AB3EC4AF4C1C}"/>
    <cellStyle name="Normal 12 8 4 2 4" xfId="4081" xr:uid="{C4E16404-B55E-4B30-BBCC-633615DED45A}"/>
    <cellStyle name="Normal 12 8 4 2 5" xfId="4082" xr:uid="{032DB8D4-4944-4BAE-8E9A-53970F927623}"/>
    <cellStyle name="Normal 12 8 4 2 6" xfId="4083" xr:uid="{67954C0F-A8F9-42A6-B5EC-0418059F7B94}"/>
    <cellStyle name="Normal 12 8 4 3" xfId="4084" xr:uid="{0616D1E2-C9C2-47D4-9644-44EDAB9DFBD9}"/>
    <cellStyle name="Normal 12 8 4 3 2" xfId="4085" xr:uid="{78C2C478-7694-482F-AD9A-CE3CF7A1C006}"/>
    <cellStyle name="Normal 12 8 4 3 2 2" xfId="4086" xr:uid="{AC632A59-93E7-4D87-AC3F-26CD264F60B6}"/>
    <cellStyle name="Normal 12 8 4 3 3" xfId="4087" xr:uid="{BB84D64D-2F8D-4DFB-8C9D-FB0FD3B2EF6A}"/>
    <cellStyle name="Normal 12 8 4 3 3 2" xfId="4088" xr:uid="{3C9FC8B7-F842-4192-9649-D80817FAEFAE}"/>
    <cellStyle name="Normal 12 8 4 3 4" xfId="4089" xr:uid="{427A8EFC-4644-413C-B31B-BC14016490AE}"/>
    <cellStyle name="Normal 12 8 4 4" xfId="4090" xr:uid="{A9287103-BADB-40C1-B442-D2DF693E9071}"/>
    <cellStyle name="Normal 12 8 4 4 2" xfId="4091" xr:uid="{A2E01801-A63D-4100-9952-6818E0688AE1}"/>
    <cellStyle name="Normal 12 8 4 4 2 2" xfId="4092" xr:uid="{872C217B-D760-4B38-8823-76A3A883204E}"/>
    <cellStyle name="Normal 12 8 4 4 3" xfId="4093" xr:uid="{3AA1F9FF-72F2-4FCF-88A0-80F3CAD7D6BC}"/>
    <cellStyle name="Normal 12 8 4 4 3 2" xfId="4094" xr:uid="{1DE8CB0A-61BF-4805-9CE2-68A98B3F2FE9}"/>
    <cellStyle name="Normal 12 8 4 4 4" xfId="4095" xr:uid="{AFE3DAA0-56BF-43D1-9115-885CAED94EFC}"/>
    <cellStyle name="Normal 12 8 4 5" xfId="4096" xr:uid="{64420C0A-D35C-4729-AC59-F22CB4968613}"/>
    <cellStyle name="Normal 12 8 4 5 2" xfId="4097" xr:uid="{7A5D2BC7-5E39-4D92-962C-1498CBED7324}"/>
    <cellStyle name="Normal 12 8 4 6" xfId="4098" xr:uid="{426D2CE5-14C9-4871-A829-B20B6B9FFA24}"/>
    <cellStyle name="Normal 12 8 4 6 2" xfId="4099" xr:uid="{DFFB7923-D146-4F7F-B972-27828C7F9F58}"/>
    <cellStyle name="Normal 12 8 4 7" xfId="4100" xr:uid="{0F6D52DC-0384-44DC-838E-ABC3410D7FC2}"/>
    <cellStyle name="Normal 12 8 4 7 2" xfId="4101" xr:uid="{19FD135B-6868-4253-9593-DF5E1893A1C5}"/>
    <cellStyle name="Normal 12 8 4 8" xfId="4102" xr:uid="{164163D4-1231-4329-831C-5134C86530C6}"/>
    <cellStyle name="Normal 12 8 4 9" xfId="4103" xr:uid="{0CDFE94A-4E95-4FDE-96D9-71DB6E7D4EF3}"/>
    <cellStyle name="Normal 12 8 4_NOI Ok" xfId="4104" xr:uid="{79BF0D92-AD4D-4102-B6C7-7B027DAF9689}"/>
    <cellStyle name="Normal 12 8 5" xfId="4105" xr:uid="{450D58A7-5688-4515-83A1-066BBB414B36}"/>
    <cellStyle name="Normal 12 8 5 2" xfId="4106" xr:uid="{63D8214C-D3BF-4392-B5F7-D8889A4F6889}"/>
    <cellStyle name="Normal 12 8 5 2 2" xfId="4107" xr:uid="{698C79B6-DA8A-4FE7-9CB6-055858F3E6F5}"/>
    <cellStyle name="Normal 12 8 5 3" xfId="4108" xr:uid="{6382C6A3-1CEA-4982-80F9-1D06839CE738}"/>
    <cellStyle name="Normal 12 8 5 3 2" xfId="4109" xr:uid="{6F70E911-63E8-4DAA-A59C-47DC8F82A10A}"/>
    <cellStyle name="Normal 12 8 5 4" xfId="4110" xr:uid="{0DBE7242-F264-4065-8C4F-B05E39078787}"/>
    <cellStyle name="Normal 12 8 5 5" xfId="4111" xr:uid="{8A27BEB3-83FE-4FBC-AA94-DF82EE08801F}"/>
    <cellStyle name="Normal 12 8 5 6" xfId="4112" xr:uid="{B94D9B00-9203-4251-AA6C-F7ECC09A5AAB}"/>
    <cellStyle name="Normal 12 8 6" xfId="4113" xr:uid="{90D82AC3-46FE-45C4-96A7-01DE215A3620}"/>
    <cellStyle name="Normal 12 8 6 2" xfId="4114" xr:uid="{48876645-F483-4F5C-B3E9-7BC720ADBA1F}"/>
    <cellStyle name="Normal 12 8 6 2 2" xfId="4115" xr:uid="{BA3B4FD5-D387-4FAE-9A8E-03AB3F57A148}"/>
    <cellStyle name="Normal 12 8 6 3" xfId="4116" xr:uid="{BCA1E392-9373-4F3F-B9F8-93A5C0622A04}"/>
    <cellStyle name="Normal 12 8 6 3 2" xfId="4117" xr:uid="{1D2B237A-F3D8-481C-BF88-61BC2CDC1E35}"/>
    <cellStyle name="Normal 12 8 6 4" xfId="4118" xr:uid="{EAB66EE4-246A-42CB-951B-8FBAA559ADB7}"/>
    <cellStyle name="Normal 12 8 7" xfId="4119" xr:uid="{0ACC2066-AFCE-4084-967B-F75BAB6F5150}"/>
    <cellStyle name="Normal 12 8 7 2" xfId="4120" xr:uid="{E93EE350-99EB-489B-96F0-51A482FE15DC}"/>
    <cellStyle name="Normal 12 8 7 2 2" xfId="4121" xr:uid="{5ECC9C9B-73E6-49C7-8F4C-D2EF9BD918E5}"/>
    <cellStyle name="Normal 12 8 7 3" xfId="4122" xr:uid="{6ABFFB13-4EF6-44EC-A021-F33A6E25AAC1}"/>
    <cellStyle name="Normal 12 8 7 3 2" xfId="4123" xr:uid="{4919C3FF-6171-4286-8582-D4A3AA2E0FA1}"/>
    <cellStyle name="Normal 12 8 7 4" xfId="4124" xr:uid="{6458EDFA-96D0-41AD-85F3-E5A37E2D26B3}"/>
    <cellStyle name="Normal 12 8 8" xfId="4125" xr:uid="{48558815-95D2-4472-8ACF-E53C28A2250C}"/>
    <cellStyle name="Normal 12 8 8 2" xfId="4126" xr:uid="{29B359C9-A493-48DC-8963-29C1107D6D8F}"/>
    <cellStyle name="Normal 12 8 9" xfId="4127" xr:uid="{3472BC73-6493-4C31-AB00-ACD3E9124CA6}"/>
    <cellStyle name="Normal 12 8 9 2" xfId="4128" xr:uid="{F6657D2B-DA4A-4B38-8D27-E848ADF9C416}"/>
    <cellStyle name="Normal 12 8_NOI Ok" xfId="4129" xr:uid="{D050D553-C6E3-4CB9-86A0-991E9B31BE23}"/>
    <cellStyle name="Normal 12 9" xfId="4130" xr:uid="{ABE266B0-D847-4A41-A750-96AECDAAC78D}"/>
    <cellStyle name="Normal 12 9 10" xfId="4131" xr:uid="{7E74E695-0B02-4401-9F2B-5A30BD60AAE1}"/>
    <cellStyle name="Normal 12 9 10 2" xfId="4132" xr:uid="{D9D0F938-5886-4388-A6F7-99C64A3BEE6E}"/>
    <cellStyle name="Normal 12 9 11" xfId="4133" xr:uid="{F00019B2-2D61-4B89-A31B-3D654707232D}"/>
    <cellStyle name="Normal 12 9 12" xfId="4134" xr:uid="{F01D2A6F-C664-4DB4-BC58-844A3E9460C9}"/>
    <cellStyle name="Normal 12 9 2" xfId="4135" xr:uid="{981381EE-0B13-432B-96F2-B2D437EBDCFA}"/>
    <cellStyle name="Normal 12 9 2 2" xfId="4136" xr:uid="{33B807AE-384E-4625-A664-F5AD31D2EF73}"/>
    <cellStyle name="Normal 12 9 2 2 2" xfId="4137" xr:uid="{CC1EB9FD-4DCE-4967-A8F7-61A3EDEA409A}"/>
    <cellStyle name="Normal 12 9 2 2 2 2" xfId="4138" xr:uid="{8A01C5D1-D45C-45CE-9F75-AADDFA8F74FE}"/>
    <cellStyle name="Normal 12 9 2 2 3" xfId="4139" xr:uid="{B6BB0F92-8023-46A1-B91C-F5BDD2F56B48}"/>
    <cellStyle name="Normal 12 9 2 2 3 2" xfId="4140" xr:uid="{147B075A-A706-42B0-AB08-5372492A7F82}"/>
    <cellStyle name="Normal 12 9 2 2 4" xfId="4141" xr:uid="{3C0590E2-CBD8-40F2-B696-E31C606BFCFA}"/>
    <cellStyle name="Normal 12 9 2 2 5" xfId="4142" xr:uid="{4CD8E6E4-38FA-4AB5-9B2C-0AD2D90A9BDD}"/>
    <cellStyle name="Normal 12 9 2 2 6" xfId="4143" xr:uid="{6B3A800E-7FDF-4A77-8542-4A6BFED6E8AF}"/>
    <cellStyle name="Normal 12 9 2 3" xfId="4144" xr:uid="{AC6464A0-A02B-4D2A-9F64-BD8C8CDE7D23}"/>
    <cellStyle name="Normal 12 9 2 3 2" xfId="4145" xr:uid="{E7D87C5D-AFCE-42DC-984F-34D302C46782}"/>
    <cellStyle name="Normal 12 9 2 3 2 2" xfId="4146" xr:uid="{DA26BCE4-0CC0-463B-83AA-AA7D83517F8E}"/>
    <cellStyle name="Normal 12 9 2 3 3" xfId="4147" xr:uid="{1BA36407-16D2-412E-959F-3026B8762770}"/>
    <cellStyle name="Normal 12 9 2 3 3 2" xfId="4148" xr:uid="{0B90AAA7-98D5-42F5-A8D3-3EF8B08C1888}"/>
    <cellStyle name="Normal 12 9 2 3 4" xfId="4149" xr:uid="{340D6167-9541-4E7E-B593-D0A5CB534A51}"/>
    <cellStyle name="Normal 12 9 2 4" xfId="4150" xr:uid="{CB41F736-5425-4FA9-98BA-56C201B8F0A1}"/>
    <cellStyle name="Normal 12 9 2 4 2" xfId="4151" xr:uid="{E1D9DC74-1852-4418-9111-26C0949FC7EB}"/>
    <cellStyle name="Normal 12 9 2 4 2 2" xfId="4152" xr:uid="{64DEE6EE-4177-4DF3-B8AD-235305016D65}"/>
    <cellStyle name="Normal 12 9 2 4 3" xfId="4153" xr:uid="{D39E640C-F219-48A3-A29C-8F031C2F87C3}"/>
    <cellStyle name="Normal 12 9 2 4 3 2" xfId="4154" xr:uid="{CD9382DB-1A9F-44CC-B453-63F3DE83E764}"/>
    <cellStyle name="Normal 12 9 2 4 4" xfId="4155" xr:uid="{2ED3DD5B-922E-4BF7-9988-37C702315CF7}"/>
    <cellStyle name="Normal 12 9 2 5" xfId="4156" xr:uid="{1DB0DD3E-CD2A-4374-BCB8-5EACEC5A7BB4}"/>
    <cellStyle name="Normal 12 9 2 5 2" xfId="4157" xr:uid="{9B32283E-5716-4715-A63E-9F35D94E21CB}"/>
    <cellStyle name="Normal 12 9 2 6" xfId="4158" xr:uid="{BD36E931-C03A-44C3-8F13-330EFAF6282F}"/>
    <cellStyle name="Normal 12 9 2 6 2" xfId="4159" xr:uid="{4252308E-F326-4C41-A1EE-4387E0B93F1F}"/>
    <cellStyle name="Normal 12 9 2 7" xfId="4160" xr:uid="{F2F3FDEC-BE59-4CBD-A065-B33FBB8DEF1A}"/>
    <cellStyle name="Normal 12 9 2 7 2" xfId="4161" xr:uid="{81DA79B9-32E0-4B29-BA0B-F0676DD3E463}"/>
    <cellStyle name="Normal 12 9 2 8" xfId="4162" xr:uid="{F470C1A2-4AD4-4046-9F12-CB6CCE84D952}"/>
    <cellStyle name="Normal 12 9 2 9" xfId="4163" xr:uid="{CAC7582E-BC0B-4EC3-BD22-D644E5CCDE3C}"/>
    <cellStyle name="Normal 12 9 2_NOI Ok" xfId="4164" xr:uid="{A6EDF809-472A-4004-B9F4-C187712864DE}"/>
    <cellStyle name="Normal 12 9 3" xfId="4165" xr:uid="{BEED3991-100C-48FC-B035-81F9D478BA46}"/>
    <cellStyle name="Normal 12 9 3 2" xfId="4166" xr:uid="{13D4A512-D8C8-4AD1-A0D9-7FC389D482E4}"/>
    <cellStyle name="Normal 12 9 3 2 2" xfId="4167" xr:uid="{3D765FB8-37CA-44C4-BD7E-DCF6C66A42AA}"/>
    <cellStyle name="Normal 12 9 3 2 2 2" xfId="4168" xr:uid="{E93BF3EE-8A7D-4C8E-8FDD-1554989AD5B3}"/>
    <cellStyle name="Normal 12 9 3 2 3" xfId="4169" xr:uid="{4775818E-7C9A-4BDF-AC45-CD78DD99EE8C}"/>
    <cellStyle name="Normal 12 9 3 2 3 2" xfId="4170" xr:uid="{34B366F4-6ED8-46C4-8B36-FD568FBCC13C}"/>
    <cellStyle name="Normal 12 9 3 2 4" xfId="4171" xr:uid="{BE562989-5C83-4283-9453-63FABB836601}"/>
    <cellStyle name="Normal 12 9 3 2 5" xfId="4172" xr:uid="{FA41131B-0412-4BD6-8B34-51CE94F86383}"/>
    <cellStyle name="Normal 12 9 3 2 6" xfId="4173" xr:uid="{D7CE04EC-9C41-487C-949E-09DF4E9AF282}"/>
    <cellStyle name="Normal 12 9 3 3" xfId="4174" xr:uid="{F6449CF9-9DF3-431F-8357-B778BA71BE1C}"/>
    <cellStyle name="Normal 12 9 3 3 2" xfId="4175" xr:uid="{283629B9-A767-428A-9071-48CEB54E9B05}"/>
    <cellStyle name="Normal 12 9 3 3 2 2" xfId="4176" xr:uid="{88748E6C-F232-4BD5-A993-A1EFACE38C59}"/>
    <cellStyle name="Normal 12 9 3 3 3" xfId="4177" xr:uid="{1B5EE019-4F07-44C9-B290-1372395BCCE5}"/>
    <cellStyle name="Normal 12 9 3 3 3 2" xfId="4178" xr:uid="{B8506370-11F1-4659-99E0-21BD43477B2F}"/>
    <cellStyle name="Normal 12 9 3 3 4" xfId="4179" xr:uid="{24BB46B8-9226-4F5A-80D5-B3B4AD634FFB}"/>
    <cellStyle name="Normal 12 9 3 4" xfId="4180" xr:uid="{26AE83E5-98C8-4957-AEDF-88884BCEE5C4}"/>
    <cellStyle name="Normal 12 9 3 4 2" xfId="4181" xr:uid="{6BD3D25E-896A-461D-89D8-530086E83207}"/>
    <cellStyle name="Normal 12 9 3 4 2 2" xfId="4182" xr:uid="{F1E8021F-F3AD-454F-9354-CE1E51D9129D}"/>
    <cellStyle name="Normal 12 9 3 4 3" xfId="4183" xr:uid="{79C4C6E1-CA7A-447C-BC3D-DB396E3C9BF0}"/>
    <cellStyle name="Normal 12 9 3 4 3 2" xfId="4184" xr:uid="{0BEA2BED-10B4-40C6-AD30-D57A982C0324}"/>
    <cellStyle name="Normal 12 9 3 4 4" xfId="4185" xr:uid="{28CCFF87-CC1D-4A4C-883A-42E37CAAC39D}"/>
    <cellStyle name="Normal 12 9 3 5" xfId="4186" xr:uid="{F928284F-6D6B-4348-83B2-A26C8144C773}"/>
    <cellStyle name="Normal 12 9 3 5 2" xfId="4187" xr:uid="{64EC0232-E640-4A48-90A7-204B0ACADB45}"/>
    <cellStyle name="Normal 12 9 3 6" xfId="4188" xr:uid="{0D084133-B9C7-4EC0-884B-5F7258082927}"/>
    <cellStyle name="Normal 12 9 3 6 2" xfId="4189" xr:uid="{825B30DB-F685-4CF3-BA06-C5AFDB85F4DC}"/>
    <cellStyle name="Normal 12 9 3 7" xfId="4190" xr:uid="{B1BF62F0-1C73-49FF-89A0-6E91754DACD0}"/>
    <cellStyle name="Normal 12 9 3 7 2" xfId="4191" xr:uid="{4C1D8002-9E66-4085-BD07-A8EA82C352F4}"/>
    <cellStyle name="Normal 12 9 3 8" xfId="4192" xr:uid="{5ADFD92A-CD7F-4794-A852-F30A902B5DEA}"/>
    <cellStyle name="Normal 12 9 3 9" xfId="4193" xr:uid="{29668B39-9664-465D-A41F-B13BFA0A76E5}"/>
    <cellStyle name="Normal 12 9 3_NOI Ok" xfId="4194" xr:uid="{EADD6498-E56B-4891-AB1B-8C7905A9FF4A}"/>
    <cellStyle name="Normal 12 9 4" xfId="4195" xr:uid="{3237D10E-D45A-43AD-AFFB-20C353FA6F18}"/>
    <cellStyle name="Normal 12 9 4 2" xfId="4196" xr:uid="{77F8636C-624B-41B3-9260-3F346DC88151}"/>
    <cellStyle name="Normal 12 9 4 2 2" xfId="4197" xr:uid="{6C48F60D-240B-47ED-8485-AE5CF439E67D}"/>
    <cellStyle name="Normal 12 9 4 2 2 2" xfId="4198" xr:uid="{8BC3567E-A3FD-4C82-A610-35885E2B7594}"/>
    <cellStyle name="Normal 12 9 4 2 3" xfId="4199" xr:uid="{453512D6-2E79-4152-8B03-EA948677CFB8}"/>
    <cellStyle name="Normal 12 9 4 2 3 2" xfId="4200" xr:uid="{82D27140-B912-4B3E-A747-2CD2D825FADA}"/>
    <cellStyle name="Normal 12 9 4 2 4" xfId="4201" xr:uid="{85AC7189-81AC-414C-BD78-158CD3687BC2}"/>
    <cellStyle name="Normal 12 9 4 2 5" xfId="4202" xr:uid="{C5459684-1C6A-4B86-BCFA-3BD82236D6BB}"/>
    <cellStyle name="Normal 12 9 4 2 6" xfId="4203" xr:uid="{AC6A5063-E0F0-4EE2-8463-794C6B167FFC}"/>
    <cellStyle name="Normal 12 9 4 3" xfId="4204" xr:uid="{F43B4F8A-B252-4B21-BE63-F2ED703275F8}"/>
    <cellStyle name="Normal 12 9 4 3 2" xfId="4205" xr:uid="{34DFDB76-4809-4216-84F1-F9126F5FFB4A}"/>
    <cellStyle name="Normal 12 9 4 3 2 2" xfId="4206" xr:uid="{53CE608D-0DCC-4A10-97D3-4C40EE99E104}"/>
    <cellStyle name="Normal 12 9 4 3 3" xfId="4207" xr:uid="{0C0F067C-CCE0-4F77-AEBF-10B162430369}"/>
    <cellStyle name="Normal 12 9 4 3 3 2" xfId="4208" xr:uid="{5D3EAF3F-4BAF-4A75-9473-28779D366DB0}"/>
    <cellStyle name="Normal 12 9 4 3 4" xfId="4209" xr:uid="{D274AA3A-307D-4804-8C58-CB459E9643A0}"/>
    <cellStyle name="Normal 12 9 4 4" xfId="4210" xr:uid="{A50639CA-62A1-4065-A317-05CC60498B99}"/>
    <cellStyle name="Normal 12 9 4 4 2" xfId="4211" xr:uid="{EF6220F9-7ADF-4644-A261-1DD0AF66CF15}"/>
    <cellStyle name="Normal 12 9 4 4 2 2" xfId="4212" xr:uid="{53273130-D86D-44FE-ADF0-506B26BA7411}"/>
    <cellStyle name="Normal 12 9 4 4 3" xfId="4213" xr:uid="{94815A7A-D4E6-4D2E-A4E2-9C6C85AF7281}"/>
    <cellStyle name="Normal 12 9 4 4 3 2" xfId="4214" xr:uid="{A24BD047-2C17-4A84-8592-A5F64DABFEC8}"/>
    <cellStyle name="Normal 12 9 4 4 4" xfId="4215" xr:uid="{C039F28D-A99B-4567-B72D-63DFF962A5E4}"/>
    <cellStyle name="Normal 12 9 4 5" xfId="4216" xr:uid="{74C87565-707E-414B-BC24-9F28B4FFD929}"/>
    <cellStyle name="Normal 12 9 4 5 2" xfId="4217" xr:uid="{00FF5813-17FB-4855-90CE-6B0D020F096E}"/>
    <cellStyle name="Normal 12 9 4 6" xfId="4218" xr:uid="{E64A6319-4F75-4198-AD9D-740D9B19316D}"/>
    <cellStyle name="Normal 12 9 4 6 2" xfId="4219" xr:uid="{2D53111F-165C-42AE-855F-738E9693E923}"/>
    <cellStyle name="Normal 12 9 4 7" xfId="4220" xr:uid="{8C6F4652-0758-4B63-8099-7246F298167D}"/>
    <cellStyle name="Normal 12 9 4 7 2" xfId="4221" xr:uid="{8F1B0925-1BD3-488C-9D8D-623340FCF493}"/>
    <cellStyle name="Normal 12 9 4 8" xfId="4222" xr:uid="{D7330C4C-F3FE-4B1E-9CF0-678B2301A1C7}"/>
    <cellStyle name="Normal 12 9 4 9" xfId="4223" xr:uid="{0FEE4B2D-2408-46F0-9A42-70D4BEC912A7}"/>
    <cellStyle name="Normal 12 9 4_NOI Ok" xfId="4224" xr:uid="{81A1190E-4EFA-4AC1-865B-6C99E14B0A9F}"/>
    <cellStyle name="Normal 12 9 5" xfId="4225" xr:uid="{1DAB27C8-9A36-461A-9577-6F8062B5EC34}"/>
    <cellStyle name="Normal 12 9 5 2" xfId="4226" xr:uid="{9B877030-EBDF-45B7-9E45-A6D6DF4C7242}"/>
    <cellStyle name="Normal 12 9 5 2 2" xfId="4227" xr:uid="{C1761DDA-E058-4CA4-80DF-62896C79092C}"/>
    <cellStyle name="Normal 12 9 5 3" xfId="4228" xr:uid="{9A62F819-B9C4-4740-87C8-0AC564C5F00F}"/>
    <cellStyle name="Normal 12 9 5 3 2" xfId="4229" xr:uid="{4F7AB4A8-B124-4A8A-BA9B-584A2C3E8BCF}"/>
    <cellStyle name="Normal 12 9 5 4" xfId="4230" xr:uid="{C016351B-3F0B-4F8F-A9A8-92F166E66624}"/>
    <cellStyle name="Normal 12 9 5 5" xfId="4231" xr:uid="{A009AFDA-5D21-45EB-AEE3-3ED05B035A39}"/>
    <cellStyle name="Normal 12 9 5 6" xfId="4232" xr:uid="{81C176AB-9229-47C0-9B41-CC3B6D025D1D}"/>
    <cellStyle name="Normal 12 9 6" xfId="4233" xr:uid="{6B2B6080-40CA-495F-B65C-73D17F5D05F4}"/>
    <cellStyle name="Normal 12 9 6 2" xfId="4234" xr:uid="{7C55E3FC-8901-4F13-BCD2-D505BE0720A6}"/>
    <cellStyle name="Normal 12 9 6 2 2" xfId="4235" xr:uid="{3124598A-DF5D-4A35-9852-97DBABDBE755}"/>
    <cellStyle name="Normal 12 9 6 3" xfId="4236" xr:uid="{49F5240F-CC29-415A-B995-8B5F955730E0}"/>
    <cellStyle name="Normal 12 9 6 3 2" xfId="4237" xr:uid="{7256FD5D-8662-4ADF-ABFF-19CEEF1F995A}"/>
    <cellStyle name="Normal 12 9 6 4" xfId="4238" xr:uid="{1ED39B4B-E964-4214-831C-1172988311C5}"/>
    <cellStyle name="Normal 12 9 7" xfId="4239" xr:uid="{A92110F6-CA4A-480E-A949-615820AB51B3}"/>
    <cellStyle name="Normal 12 9 7 2" xfId="4240" xr:uid="{32D50DD5-E626-4932-BCA2-5FF5101F969E}"/>
    <cellStyle name="Normal 12 9 7 2 2" xfId="4241" xr:uid="{DD0C88F6-3BF6-4565-BD9D-0FF1431E4A62}"/>
    <cellStyle name="Normal 12 9 7 3" xfId="4242" xr:uid="{A1DEA972-40CB-46B9-93B7-21CB4E54BAC2}"/>
    <cellStyle name="Normal 12 9 7 3 2" xfId="4243" xr:uid="{BFA13AFC-EE4B-495B-AD86-02901FD0C19B}"/>
    <cellStyle name="Normal 12 9 7 4" xfId="4244" xr:uid="{B9A78AA0-3072-4A1E-927C-F53E6289EE0B}"/>
    <cellStyle name="Normal 12 9 8" xfId="4245" xr:uid="{B5AC1BFB-4D4C-48A7-98ED-216F4BB499BE}"/>
    <cellStyle name="Normal 12 9 8 2" xfId="4246" xr:uid="{FC656A16-5553-415B-8E2C-FFB59634410B}"/>
    <cellStyle name="Normal 12 9 9" xfId="4247" xr:uid="{0DCA13CC-C3CB-4649-9FE8-016DDB90EB63}"/>
    <cellStyle name="Normal 12 9 9 2" xfId="4248" xr:uid="{46035B24-2BD4-4472-B932-7D963A3B1E42}"/>
    <cellStyle name="Normal 12 9_NOI Ok" xfId="4249" xr:uid="{8BE9F80D-459B-405A-9259-FB91F8CF333E}"/>
    <cellStyle name="Normal 12_NOI Ok" xfId="4250" xr:uid="{E7D0FDAB-5B01-4D84-BE83-321502B549E8}"/>
    <cellStyle name="Normal 13" xfId="188" xr:uid="{79C40FFF-9360-4FBB-BA84-E412CEBC8A3E}"/>
    <cellStyle name="Normal 13 2" xfId="256" xr:uid="{CF584D76-1622-4169-AAC3-F59CC5B2F999}"/>
    <cellStyle name="Normal 13 2 2" xfId="4253" xr:uid="{29879014-CD06-4D2D-A1E9-CAED77AEE9CE}"/>
    <cellStyle name="Normal 13 2 2 2" xfId="4254" xr:uid="{9E08AAFC-1CCE-48D5-946C-A62B22E05341}"/>
    <cellStyle name="Normal 13 2 3" xfId="4255" xr:uid="{1C8477CC-6306-4D47-9FE1-4ECF2A0397E8}"/>
    <cellStyle name="Normal 13 2 3 2" xfId="4256" xr:uid="{06F89952-0D3C-4D68-8638-5E05CA6A654A}"/>
    <cellStyle name="Normal 13 2 4" xfId="4257" xr:uid="{9437435C-3BA9-4D9F-91A6-C990F4C41B4C}"/>
    <cellStyle name="Normal 13 2 5" xfId="4252" xr:uid="{8C9C4BD7-AA39-4E99-8B67-D20F4872624F}"/>
    <cellStyle name="Normal 13 3" xfId="410" xr:uid="{D46B6FF3-6874-48D0-83A6-44C531C6ECF8}"/>
    <cellStyle name="Normal 13 3 2" xfId="4258" xr:uid="{5EC6FE9B-2BDB-4224-B68F-069B54F5EEE6}"/>
    <cellStyle name="Normal 13 4" xfId="4251" xr:uid="{54D362E3-9F1F-48C8-8DFB-5E1BD1C19D2C}"/>
    <cellStyle name="Normal 13 5" xfId="564" xr:uid="{4D6DDFED-71C3-425E-B166-0AD1B112F54A}"/>
    <cellStyle name="Normal 14" xfId="191" xr:uid="{04A52EC9-7EC9-4E0C-B3DB-C9D2B2EB874A}"/>
    <cellStyle name="Normal 14 10" xfId="4260" xr:uid="{460EF49B-C075-41A6-BA49-ABD345FEE88B}"/>
    <cellStyle name="Normal 14 10 2" xfId="4261" xr:uid="{95145410-51DE-448F-8FFC-9974CA135927}"/>
    <cellStyle name="Normal 14 10 2 2" xfId="4262" xr:uid="{7E268A3F-4F50-42B2-97C2-80AD0B70995D}"/>
    <cellStyle name="Normal 14 10 2 2 2" xfId="4263" xr:uid="{165BEC96-1FAF-4138-BFA2-0FEF5C9B8E57}"/>
    <cellStyle name="Normal 14 10 2 3" xfId="4264" xr:uid="{B2F0A4B2-783A-4656-8754-2DF423A96A20}"/>
    <cellStyle name="Normal 14 10 2 3 2" xfId="4265" xr:uid="{EAA264CA-DC57-4436-81CD-BB2E9CBE5318}"/>
    <cellStyle name="Normal 14 10 2 4" xfId="4266" xr:uid="{70BB00B4-FE8A-43FB-8A9D-0CF3EAF4DA43}"/>
    <cellStyle name="Normal 14 10 2 5" xfId="4267" xr:uid="{C8A1CA99-9732-4712-8319-32A755C8B1FC}"/>
    <cellStyle name="Normal 14 10 2 6" xfId="4268" xr:uid="{218FD5A6-4217-4C8B-A32C-A59C44B0E16F}"/>
    <cellStyle name="Normal 14 10 3" xfId="4269" xr:uid="{25DE619D-7C41-4903-BA17-AAE791134B02}"/>
    <cellStyle name="Normal 14 10 3 2" xfId="4270" xr:uid="{99EDFE2F-8D7F-401E-A6BB-05B57F0ABB1D}"/>
    <cellStyle name="Normal 14 10 3 2 2" xfId="4271" xr:uid="{B2909224-CEC0-4A97-B357-FFDE5A84BADE}"/>
    <cellStyle name="Normal 14 10 3 3" xfId="4272" xr:uid="{A0C285A8-B96C-4283-8714-882F850B15E6}"/>
    <cellStyle name="Normal 14 10 3 3 2" xfId="4273" xr:uid="{F70451E8-3215-4748-9ED5-57E86BC4A41A}"/>
    <cellStyle name="Normal 14 10 3 4" xfId="4274" xr:uid="{BFD18532-7700-4E12-8DB5-DA543A793437}"/>
    <cellStyle name="Normal 14 10 4" xfId="4275" xr:uid="{EC2CFD21-C033-4D0D-9B44-34D37834AD11}"/>
    <cellStyle name="Normal 14 10 4 2" xfId="4276" xr:uid="{34C55DFC-C8F4-4DA5-AB4D-DAFD54901CA2}"/>
    <cellStyle name="Normal 14 10 4 2 2" xfId="4277" xr:uid="{C8E90C51-1222-4022-92BD-36940D465145}"/>
    <cellStyle name="Normal 14 10 4 3" xfId="4278" xr:uid="{E9DE13F7-E235-4D7D-9856-461074292F0E}"/>
    <cellStyle name="Normal 14 10 4 3 2" xfId="4279" xr:uid="{0CEFE251-696A-4D51-B40D-8C9FC4966BAB}"/>
    <cellStyle name="Normal 14 10 4 4" xfId="4280" xr:uid="{387F8FA6-5225-48E7-8761-8EE3ED170152}"/>
    <cellStyle name="Normal 14 10 5" xfId="4281" xr:uid="{4E79A5DF-B820-4994-A2D5-97EFE62CD151}"/>
    <cellStyle name="Normal 14 10 5 2" xfId="4282" xr:uid="{CE873C5B-4E29-4777-AF2B-7F356175294E}"/>
    <cellStyle name="Normal 14 10 6" xfId="4283" xr:uid="{00F5AA64-3152-49B2-8E2F-37A9AA6C185B}"/>
    <cellStyle name="Normal 14 10 6 2" xfId="4284" xr:uid="{EB72C569-0035-4BA2-B4DB-D0EA00217035}"/>
    <cellStyle name="Normal 14 10 7" xfId="4285" xr:uid="{AEBEE731-C706-45C7-B26E-4319E20B827C}"/>
    <cellStyle name="Normal 14 10 7 2" xfId="4286" xr:uid="{212C07A0-F86B-4C1F-9DD4-6F890C8EA91F}"/>
    <cellStyle name="Normal 14 10 8" xfId="4287" xr:uid="{009E891B-A513-4F04-9C71-E09E2EE68640}"/>
    <cellStyle name="Normal 14 10 9" xfId="4288" xr:uid="{9F927B60-BF4B-4AEB-8D6A-FB435598A812}"/>
    <cellStyle name="Normal 14 10_NOI Ok" xfId="4289" xr:uid="{5371D167-CD78-4D3D-9849-4FA2CC413D07}"/>
    <cellStyle name="Normal 14 11" xfId="4290" xr:uid="{EF20F5BD-9C86-48BC-B118-48E5436676ED}"/>
    <cellStyle name="Normal 14 11 2" xfId="4291" xr:uid="{39E12740-9EEE-47EF-89CC-8D04B71F0895}"/>
    <cellStyle name="Normal 14 11 2 2" xfId="4292" xr:uid="{51107860-E9FF-4ADC-A582-F79ECC1EAA54}"/>
    <cellStyle name="Normal 14 11 2 2 2" xfId="4293" xr:uid="{4B2B33EA-D32C-47EE-A39D-AC38FEAD12CF}"/>
    <cellStyle name="Normal 14 11 2 3" xfId="4294" xr:uid="{1E98362D-815E-4F7A-A652-E55FC4FD14E0}"/>
    <cellStyle name="Normal 14 11 2 3 2" xfId="4295" xr:uid="{A92A5779-470B-4B1A-8B36-F8CD58939C84}"/>
    <cellStyle name="Normal 14 11 2 4" xfId="4296" xr:uid="{BDE46CC1-6EEA-416A-829A-910F815F1CE8}"/>
    <cellStyle name="Normal 14 11 2 5" xfId="4297" xr:uid="{559945E9-C44C-4B8B-913C-14E5FF610F83}"/>
    <cellStyle name="Normal 14 11 2 6" xfId="4298" xr:uid="{5A2B8B09-C8D8-46DB-8026-E75D3F157BD9}"/>
    <cellStyle name="Normal 14 11 3" xfId="4299" xr:uid="{7BEEAA2D-716F-4434-9EF1-C4457B603BF5}"/>
    <cellStyle name="Normal 14 11 3 2" xfId="4300" xr:uid="{0A906AB5-D4C7-49F9-B2CD-AC28F1674B91}"/>
    <cellStyle name="Normal 14 11 3 2 2" xfId="4301" xr:uid="{AC838C18-2152-4372-9A6A-8195030AFD24}"/>
    <cellStyle name="Normal 14 11 3 3" xfId="4302" xr:uid="{FB30B060-D856-484D-BEF4-B2E21A10BE3A}"/>
    <cellStyle name="Normal 14 11 3 3 2" xfId="4303" xr:uid="{5E334C9B-91D8-4869-9953-1C4C9F5106BF}"/>
    <cellStyle name="Normal 14 11 3 4" xfId="4304" xr:uid="{304090E3-C9CF-4E57-A4A5-F68C45F2AB5B}"/>
    <cellStyle name="Normal 14 11 4" xfId="4305" xr:uid="{99FDDE2F-A0B9-4756-BD33-DC50EF3AE5B5}"/>
    <cellStyle name="Normal 14 11 4 2" xfId="4306" xr:uid="{6490A313-F92B-4ECC-82F2-B691E3AD4203}"/>
    <cellStyle name="Normal 14 11 4 2 2" xfId="4307" xr:uid="{EB5D9C57-6BD8-4B94-AA17-07D84234169D}"/>
    <cellStyle name="Normal 14 11 4 3" xfId="4308" xr:uid="{CCC50FE1-ED1A-4CD0-8E5E-29731A40A7FC}"/>
    <cellStyle name="Normal 14 11 4 3 2" xfId="4309" xr:uid="{1D6F7B5A-8997-436C-9FCC-68586A9B2D96}"/>
    <cellStyle name="Normal 14 11 4 4" xfId="4310" xr:uid="{3B6CAD15-D4AD-497E-B065-6771AD8E4821}"/>
    <cellStyle name="Normal 14 11 5" xfId="4311" xr:uid="{CF1F7B54-CD5B-4F07-832F-33F11D0A7517}"/>
    <cellStyle name="Normal 14 11 5 2" xfId="4312" xr:uid="{D1B4E35A-8B63-4959-9131-0577AE034B3E}"/>
    <cellStyle name="Normal 14 11 6" xfId="4313" xr:uid="{A085124D-31DC-47F0-A15E-6384E53E6BD0}"/>
    <cellStyle name="Normal 14 11 6 2" xfId="4314" xr:uid="{10CAACD9-44AD-43BA-BD22-E8833733B651}"/>
    <cellStyle name="Normal 14 11 7" xfId="4315" xr:uid="{72CECF5B-3028-4FA2-8A3E-1EAB7A684D0C}"/>
    <cellStyle name="Normal 14 11 7 2" xfId="4316" xr:uid="{FE72D3E3-5D48-4927-BFDA-330157B29789}"/>
    <cellStyle name="Normal 14 11 8" xfId="4317" xr:uid="{473DFA63-5367-4A1C-B0E7-736BDBBC8379}"/>
    <cellStyle name="Normal 14 11 9" xfId="4318" xr:uid="{603B3652-FF9B-416B-808E-886C148DBC07}"/>
    <cellStyle name="Normal 14 11_NOI Ok" xfId="4319" xr:uid="{80DF6E5F-A51E-4CF4-97EC-AAF356204B1A}"/>
    <cellStyle name="Normal 14 12" xfId="4320" xr:uid="{A2BB1DB0-1BE2-40D0-AF6D-9714A897A50C}"/>
    <cellStyle name="Normal 14 12 2" xfId="4321" xr:uid="{8FE5A34E-E3D5-4DC7-BCBF-9FE22C45BFD6}"/>
    <cellStyle name="Normal 14 12 2 2" xfId="4322" xr:uid="{BFDB9A4D-CF8F-40C1-9CB5-5FFBAEF929A2}"/>
    <cellStyle name="Normal 14 12 3" xfId="4323" xr:uid="{FB44CCCE-8B3F-4076-B160-ABCDD9F3DE11}"/>
    <cellStyle name="Normal 14 12 3 2" xfId="4324" xr:uid="{13E454CF-2CB0-4C7C-A77B-019A882ECA15}"/>
    <cellStyle name="Normal 14 12 4" xfId="4325" xr:uid="{DF4AAAC2-719E-4F47-843D-9484EB43616E}"/>
    <cellStyle name="Normal 14 12 5" xfId="4326" xr:uid="{C36CB47F-3910-4EEE-A899-ED0D7C1F7964}"/>
    <cellStyle name="Normal 14 12 6" xfId="4327" xr:uid="{1A5985E1-D6E9-473E-B572-E0F60B476E2D}"/>
    <cellStyle name="Normal 14 13" xfId="4328" xr:uid="{FD8A7170-DBEA-49F6-9B58-185BA8BCECC7}"/>
    <cellStyle name="Normal 14 13 2" xfId="4329" xr:uid="{03D2D206-0499-4308-94D9-1A7C880869CB}"/>
    <cellStyle name="Normal 14 13 2 2" xfId="4330" xr:uid="{05F6B54C-49C1-4172-B8AC-8930196D53D9}"/>
    <cellStyle name="Normal 14 13 3" xfId="4331" xr:uid="{41A34B24-1E33-4A44-AD73-0AF696EEFC71}"/>
    <cellStyle name="Normal 14 13 3 2" xfId="4332" xr:uid="{EBD3DD0F-FC55-460C-897B-58BEE40CCCF7}"/>
    <cellStyle name="Normal 14 13 4" xfId="4333" xr:uid="{BB547E1E-C85A-454E-9F62-A13191AB6AC6}"/>
    <cellStyle name="Normal 14 14" xfId="4334" xr:uid="{E25D8D63-8D09-41B2-BABA-4644FAAD1DB4}"/>
    <cellStyle name="Normal 14 14 2" xfId="4335" xr:uid="{132FDB67-3791-464E-AAF0-87BAC4FC1C52}"/>
    <cellStyle name="Normal 14 14 2 2" xfId="4336" xr:uid="{1C8F30BE-7996-4C6E-B3DD-F30CFAFAA23F}"/>
    <cellStyle name="Normal 14 14 3" xfId="4337" xr:uid="{15D25A28-BC29-4710-BBDB-F9FD234E12B4}"/>
    <cellStyle name="Normal 14 14 3 2" xfId="4338" xr:uid="{5065B973-6119-4043-AB5C-6D1AE05492F2}"/>
    <cellStyle name="Normal 14 14 4" xfId="4339" xr:uid="{F5CD2EDB-295A-4294-829D-6E93C2938068}"/>
    <cellStyle name="Normal 14 15" xfId="4340" xr:uid="{FFD4F398-1C8D-4D73-8E8C-F3E2C86CA795}"/>
    <cellStyle name="Normal 14 15 2" xfId="4341" xr:uid="{1F973E64-3169-474D-AC5C-F8AFEA5A458C}"/>
    <cellStyle name="Normal 14 16" xfId="4342" xr:uid="{03539FB8-7875-4A8C-B7F2-FBFA895F6E47}"/>
    <cellStyle name="Normal 14 16 2" xfId="4343" xr:uid="{DD08F1C1-BEF2-4482-A775-48C9A11F2EB3}"/>
    <cellStyle name="Normal 14 17" xfId="4344" xr:uid="{805F5D15-CCBA-433D-9126-F55EBFAF7873}"/>
    <cellStyle name="Normal 14 17 2" xfId="4345" xr:uid="{92BC9E9F-EF83-4BB7-838D-0C2FBC1D0467}"/>
    <cellStyle name="Normal 14 18" xfId="4346" xr:uid="{EE798548-3B23-4653-8015-2CA053B7673D}"/>
    <cellStyle name="Normal 14 19" xfId="4347" xr:uid="{61CC1F13-F3AC-44A2-B48C-4AC555DF340F}"/>
    <cellStyle name="Normal 14 2" xfId="4348" xr:uid="{D32D440C-0DD1-4F6F-BD13-0644B851FD99}"/>
    <cellStyle name="Normal 14 2 10" xfId="4349" xr:uid="{5468FBBD-8C0D-4366-A7DB-9AC0F36829FB}"/>
    <cellStyle name="Normal 14 2 10 2" xfId="4350" xr:uid="{71A60F0D-5FEE-44F6-8FD5-12A65BBAD2FA}"/>
    <cellStyle name="Normal 14 2 11" xfId="4351" xr:uid="{90551E18-DCEC-45E5-BF08-A9A7320B331B}"/>
    <cellStyle name="Normal 14 2 12" xfId="4352" xr:uid="{1FCE44F9-CAC2-4C15-BDE6-FBAE848E8400}"/>
    <cellStyle name="Normal 14 2 2" xfId="4353" xr:uid="{4631FDC4-1511-409D-9D52-DE84C8A10F4B}"/>
    <cellStyle name="Normal 14 2 2 2" xfId="4354" xr:uid="{88622F89-66C6-49D1-8652-65E2E864127A}"/>
    <cellStyle name="Normal 14 2 2 2 2" xfId="4355" xr:uid="{C2B213A1-4322-482D-BBFC-D2FB37E80035}"/>
    <cellStyle name="Normal 14 2 2 2 2 2" xfId="4356" xr:uid="{9C1ED29D-9F34-45E8-A8B6-36A47A99D641}"/>
    <cellStyle name="Normal 14 2 2 2 3" xfId="4357" xr:uid="{23153888-BB7E-4411-BA98-4B8F3854863C}"/>
    <cellStyle name="Normal 14 2 2 2 3 2" xfId="4358" xr:uid="{A3886D22-9669-4DAF-BA5F-6DDB94ECA3F4}"/>
    <cellStyle name="Normal 14 2 2 2 4" xfId="4359" xr:uid="{DD72B8D1-198B-49B8-87FC-EDB0AC276C10}"/>
    <cellStyle name="Normal 14 2 2 2 5" xfId="4360" xr:uid="{5DBB3403-0CE2-4F8C-9377-865D38B982FA}"/>
    <cellStyle name="Normal 14 2 2 2 6" xfId="4361" xr:uid="{515A8796-43D1-4ADF-8872-51303F76C65B}"/>
    <cellStyle name="Normal 14 2 2 3" xfId="4362" xr:uid="{7C998F71-D4D2-471C-9269-F4298A0B281A}"/>
    <cellStyle name="Normal 14 2 2 3 2" xfId="4363" xr:uid="{ECAA315D-CE85-4C85-A47B-D80228D75289}"/>
    <cellStyle name="Normal 14 2 2 3 2 2" xfId="4364" xr:uid="{7B7BF20C-9FE1-4C05-B372-879DFDEED459}"/>
    <cellStyle name="Normal 14 2 2 3 3" xfId="4365" xr:uid="{7D71BE6E-790B-4C8D-A510-1B217C4EF9B3}"/>
    <cellStyle name="Normal 14 2 2 3 3 2" xfId="4366" xr:uid="{57B407CE-1FD2-44AA-A5D7-AF4B91B7F16A}"/>
    <cellStyle name="Normal 14 2 2 3 4" xfId="4367" xr:uid="{20812499-813B-42D5-98A6-BA831F60459F}"/>
    <cellStyle name="Normal 14 2 2 4" xfId="4368" xr:uid="{57CC5D94-3132-4C30-92E7-D4A6CD9F6E34}"/>
    <cellStyle name="Normal 14 2 2 4 2" xfId="4369" xr:uid="{BD8AF4D9-3A6F-4614-8CFF-6BF36F9345A0}"/>
    <cellStyle name="Normal 14 2 2 4 2 2" xfId="4370" xr:uid="{70C8FFA7-6545-4FF4-A59D-D7CDADA34FB9}"/>
    <cellStyle name="Normal 14 2 2 4 3" xfId="4371" xr:uid="{6C99DBD2-A0F8-4B20-BC11-A79EF9E8AB1D}"/>
    <cellStyle name="Normal 14 2 2 4 3 2" xfId="4372" xr:uid="{90951DD8-EB64-42F8-BA2A-A41420AAD5C9}"/>
    <cellStyle name="Normal 14 2 2 4 4" xfId="4373" xr:uid="{08C69FF3-F789-4FA6-AA15-606D1B6B58F1}"/>
    <cellStyle name="Normal 14 2 2 5" xfId="4374" xr:uid="{5E0DF5BB-8EBA-4614-8175-2F811CD23287}"/>
    <cellStyle name="Normal 14 2 2 5 2" xfId="4375" xr:uid="{002DC92F-94BF-4E60-92D4-E13A8991B317}"/>
    <cellStyle name="Normal 14 2 2 6" xfId="4376" xr:uid="{1DBDAC93-7598-44F1-8B24-3EE0683BF3C5}"/>
    <cellStyle name="Normal 14 2 2 6 2" xfId="4377" xr:uid="{35CEF5E5-ED2A-40E8-8421-461CCDAEB6C6}"/>
    <cellStyle name="Normal 14 2 2 7" xfId="4378" xr:uid="{E9DB571E-DFC1-4714-B664-25E10F210988}"/>
    <cellStyle name="Normal 14 2 2 7 2" xfId="4379" xr:uid="{70C90C6F-62BC-4F26-B391-F5484BD4ADDD}"/>
    <cellStyle name="Normal 14 2 2 8" xfId="4380" xr:uid="{601D15C4-3D9C-45F7-B5D8-3C26C2BA4014}"/>
    <cellStyle name="Normal 14 2 2 9" xfId="4381" xr:uid="{E6E85AC2-6FFD-4AC5-84D1-A9990C3AF006}"/>
    <cellStyle name="Normal 14 2 2_NOI Ok" xfId="4382" xr:uid="{392B0A43-E434-400C-B6D6-F31D03C79B96}"/>
    <cellStyle name="Normal 14 2 3" xfId="4383" xr:uid="{1267FD20-8A52-4728-A969-B5E613AC3B6A}"/>
    <cellStyle name="Normal 14 2 3 2" xfId="4384" xr:uid="{7FD3B00E-DA13-4DD1-9418-D82D2411C1A8}"/>
    <cellStyle name="Normal 14 2 3 2 2" xfId="4385" xr:uid="{790363A7-6B98-45D0-BE26-EB4AF1449E73}"/>
    <cellStyle name="Normal 14 2 3 2 2 2" xfId="4386" xr:uid="{8D3AD521-2A4B-43DC-BEB0-C8E6C6D9B278}"/>
    <cellStyle name="Normal 14 2 3 2 3" xfId="4387" xr:uid="{0D27A8E4-1AE0-4AE5-8192-C05A162CEEB3}"/>
    <cellStyle name="Normal 14 2 3 2 3 2" xfId="4388" xr:uid="{59342937-F9D6-4AF1-94E4-04A1A016C459}"/>
    <cellStyle name="Normal 14 2 3 2 4" xfId="4389" xr:uid="{C98BCADC-276E-4E63-A5E5-8540955DCDCF}"/>
    <cellStyle name="Normal 14 2 3 2 5" xfId="4390" xr:uid="{71072E9B-5114-425E-880F-948C96A17979}"/>
    <cellStyle name="Normal 14 2 3 2 6" xfId="4391" xr:uid="{0B6C9495-5F85-4A60-9903-28C4D9100C0F}"/>
    <cellStyle name="Normal 14 2 3 3" xfId="4392" xr:uid="{33A2782D-7EA4-45C0-92FD-4AB6B1794989}"/>
    <cellStyle name="Normal 14 2 3 3 2" xfId="4393" xr:uid="{FDD73FB9-23EC-44E3-B2B8-93C839552EAC}"/>
    <cellStyle name="Normal 14 2 3 3 2 2" xfId="4394" xr:uid="{81CD5196-1358-468B-A3E7-EB111EA86C46}"/>
    <cellStyle name="Normal 14 2 3 3 3" xfId="4395" xr:uid="{5E3BF388-CE90-4531-B2DF-8876314AF23F}"/>
    <cellStyle name="Normal 14 2 3 3 3 2" xfId="4396" xr:uid="{288E741B-E44B-423D-919F-F8388C49CF4F}"/>
    <cellStyle name="Normal 14 2 3 3 4" xfId="4397" xr:uid="{E6015C21-16C2-43F2-AC97-EE834E8DEFA9}"/>
    <cellStyle name="Normal 14 2 3 4" xfId="4398" xr:uid="{EB3A6517-537A-4472-ACA4-FDFA755AC3D6}"/>
    <cellStyle name="Normal 14 2 3 4 2" xfId="4399" xr:uid="{956C6FCB-797A-4771-867B-2ACD9F7BEA62}"/>
    <cellStyle name="Normal 14 2 3 4 2 2" xfId="4400" xr:uid="{8D3FFD6D-C696-48E0-B26B-3CDBCC25AB5D}"/>
    <cellStyle name="Normal 14 2 3 4 3" xfId="4401" xr:uid="{407809A7-AFC8-49C6-8FA4-F48A0C08EBEC}"/>
    <cellStyle name="Normal 14 2 3 4 3 2" xfId="4402" xr:uid="{2B6E6AB2-18EC-44B5-8379-3DB3CA3F6CD4}"/>
    <cellStyle name="Normal 14 2 3 4 4" xfId="4403" xr:uid="{E0D32714-F13F-4434-BE3B-A8CA64BD0D2F}"/>
    <cellStyle name="Normal 14 2 3 5" xfId="4404" xr:uid="{DA644923-D21F-4B70-9947-18B9E6E0103A}"/>
    <cellStyle name="Normal 14 2 3 5 2" xfId="4405" xr:uid="{304634CD-564C-49B8-B836-EE04129DAF2D}"/>
    <cellStyle name="Normal 14 2 3 6" xfId="4406" xr:uid="{CE535AC6-13AE-400E-BC14-CD9703C0F328}"/>
    <cellStyle name="Normal 14 2 3 6 2" xfId="4407" xr:uid="{ABDA7AD1-D600-49C8-B66F-9E0324DF1401}"/>
    <cellStyle name="Normal 14 2 3 7" xfId="4408" xr:uid="{D7E36C13-D9D7-4DCA-A74C-D9979863DEDD}"/>
    <cellStyle name="Normal 14 2 3 7 2" xfId="4409" xr:uid="{EE74B68A-094E-4DC8-9B81-25928EC82A04}"/>
    <cellStyle name="Normal 14 2 3 8" xfId="4410" xr:uid="{BD7947A8-3AD9-4244-BBD5-54BBA391E326}"/>
    <cellStyle name="Normal 14 2 3 9" xfId="4411" xr:uid="{15B2B421-604D-4C0D-B96F-982BCA41E5E2}"/>
    <cellStyle name="Normal 14 2 3_NOI Ok" xfId="4412" xr:uid="{EAB74894-19F6-40A7-B494-487A1A14DEBA}"/>
    <cellStyle name="Normal 14 2 4" xfId="4413" xr:uid="{4F8F77C0-484F-456F-8933-C18B88C22BA2}"/>
    <cellStyle name="Normal 14 2 4 2" xfId="4414" xr:uid="{AA6C86B0-4D4E-48C3-A9B1-6D17A6163614}"/>
    <cellStyle name="Normal 14 2 4 2 2" xfId="4415" xr:uid="{BE5C1D07-A9A9-416C-A137-62C4EE577DD9}"/>
    <cellStyle name="Normal 14 2 4 2 2 2" xfId="4416" xr:uid="{39D9901F-89C4-4B7E-976F-DBDB47DF959E}"/>
    <cellStyle name="Normal 14 2 4 2 3" xfId="4417" xr:uid="{E30F0B70-B838-44F9-9284-0FBB8634FC43}"/>
    <cellStyle name="Normal 14 2 4 2 3 2" xfId="4418" xr:uid="{CAABA612-7E04-4324-BDE4-8A2E44503A3C}"/>
    <cellStyle name="Normal 14 2 4 2 4" xfId="4419" xr:uid="{AC17EACB-436F-4E20-9A9B-8A025F0209A8}"/>
    <cellStyle name="Normal 14 2 4 2 5" xfId="4420" xr:uid="{99708F4C-D69F-48DA-93BF-3C14C1AF9D52}"/>
    <cellStyle name="Normal 14 2 4 2 6" xfId="4421" xr:uid="{0B755671-75F0-418A-A8D9-B5B91EC91681}"/>
    <cellStyle name="Normal 14 2 4 3" xfId="4422" xr:uid="{8B0CCF71-302C-45C3-818B-18240B652383}"/>
    <cellStyle name="Normal 14 2 4 3 2" xfId="4423" xr:uid="{5AAF91FA-DFBF-40E1-9960-B1697A48DD8B}"/>
    <cellStyle name="Normal 14 2 4 3 2 2" xfId="4424" xr:uid="{CDBD1402-1859-47AD-9EC1-2BE32F932CAB}"/>
    <cellStyle name="Normal 14 2 4 3 3" xfId="4425" xr:uid="{E6608858-12F2-441F-9492-B217F6BF4E48}"/>
    <cellStyle name="Normal 14 2 4 3 3 2" xfId="4426" xr:uid="{3BF873CD-BD01-42DD-AEFF-A4952A3F98BB}"/>
    <cellStyle name="Normal 14 2 4 3 4" xfId="4427" xr:uid="{1AE9BD54-8F04-4FF4-9E80-DD46FCABFEC8}"/>
    <cellStyle name="Normal 14 2 4 4" xfId="4428" xr:uid="{95A63A0C-1325-4B7D-8573-6446667F95A0}"/>
    <cellStyle name="Normal 14 2 4 4 2" xfId="4429" xr:uid="{1AB9A426-CD23-42BC-9B03-95069F9B4179}"/>
    <cellStyle name="Normal 14 2 4 4 2 2" xfId="4430" xr:uid="{D207D63D-1257-43F6-8A7B-5B209B3A0F5B}"/>
    <cellStyle name="Normal 14 2 4 4 3" xfId="4431" xr:uid="{22FD21A8-BCC9-4AD7-9C48-DA3435F99381}"/>
    <cellStyle name="Normal 14 2 4 4 3 2" xfId="4432" xr:uid="{1F0399D4-735F-4E51-93D0-2E99D8223122}"/>
    <cellStyle name="Normal 14 2 4 4 4" xfId="4433" xr:uid="{80BFA930-F7E3-4371-94BB-DB20D416B23E}"/>
    <cellStyle name="Normal 14 2 4 5" xfId="4434" xr:uid="{0E3EBDE7-AAC5-4597-85CD-6C0575377EA3}"/>
    <cellStyle name="Normal 14 2 4 5 2" xfId="4435" xr:uid="{888726C7-BB47-4711-95C8-4599734C14C8}"/>
    <cellStyle name="Normal 14 2 4 6" xfId="4436" xr:uid="{9CC923E7-E4DE-4E81-9423-99DFDD8F8A99}"/>
    <cellStyle name="Normal 14 2 4 6 2" xfId="4437" xr:uid="{48640E52-7445-4DAE-9EB3-8F864A208D1F}"/>
    <cellStyle name="Normal 14 2 4 7" xfId="4438" xr:uid="{7ECC9063-6780-4843-B00A-54A38A7C8CD2}"/>
    <cellStyle name="Normal 14 2 4 7 2" xfId="4439" xr:uid="{4CE59215-2956-45F3-AE97-E7C273E84E07}"/>
    <cellStyle name="Normal 14 2 4 8" xfId="4440" xr:uid="{CB6CDA79-03D0-4368-B1DF-EA1ACE0F77D2}"/>
    <cellStyle name="Normal 14 2 4 9" xfId="4441" xr:uid="{45C9D641-47A9-4C90-B47B-489FD10763AC}"/>
    <cellStyle name="Normal 14 2 4_NOI Ok" xfId="4442" xr:uid="{0766A45F-80B8-406E-A785-065E3E1DD639}"/>
    <cellStyle name="Normal 14 2 5" xfId="4443" xr:uid="{E96AD568-A0EC-421F-8E16-9B947D6A6336}"/>
    <cellStyle name="Normal 14 2 5 2" xfId="4444" xr:uid="{8BDE021A-E631-4A5E-96E6-67A842AD6232}"/>
    <cellStyle name="Normal 14 2 5 2 2" xfId="4445" xr:uid="{A2F2AA3C-13B8-4166-B61C-BD3E45A70FD7}"/>
    <cellStyle name="Normal 14 2 5 3" xfId="4446" xr:uid="{E8CA7BB8-2FCA-468D-A436-D9C22EEEC63E}"/>
    <cellStyle name="Normal 14 2 5 3 2" xfId="4447" xr:uid="{45652268-A7F8-4457-9C33-82F689B07DA6}"/>
    <cellStyle name="Normal 14 2 5 4" xfId="4448" xr:uid="{C72FA92C-56A0-4263-91C0-1B415A0013C6}"/>
    <cellStyle name="Normal 14 2 5 5" xfId="4449" xr:uid="{19528EE4-CA42-4D1A-B0E8-DC2211BBAAF3}"/>
    <cellStyle name="Normal 14 2 5 6" xfId="4450" xr:uid="{A13FBF58-744C-4156-A319-7EEC0E71ED60}"/>
    <cellStyle name="Normal 14 2 6" xfId="4451" xr:uid="{1DCB6A3B-5F38-4395-A2C2-AE5C5F1FAA04}"/>
    <cellStyle name="Normal 14 2 6 2" xfId="4452" xr:uid="{456EC484-018E-4990-BFE9-207AC08F4703}"/>
    <cellStyle name="Normal 14 2 6 2 2" xfId="4453" xr:uid="{2D798C98-B892-4CC7-8738-1AA5929B6AEA}"/>
    <cellStyle name="Normal 14 2 6 3" xfId="4454" xr:uid="{1AE05492-EBEC-41B3-8F27-4AAD4E544D1C}"/>
    <cellStyle name="Normal 14 2 6 3 2" xfId="4455" xr:uid="{774546E6-245E-46AA-A5E3-090DE58AFDDA}"/>
    <cellStyle name="Normal 14 2 6 4" xfId="4456" xr:uid="{A9B54414-88BD-46C3-87D9-5B8F87ED1F17}"/>
    <cellStyle name="Normal 14 2 7" xfId="4457" xr:uid="{D34512D8-10C8-4C59-86D4-620BC4CD1C8F}"/>
    <cellStyle name="Normal 14 2 7 2" xfId="4458" xr:uid="{A154BF0C-2C8A-4349-84D6-471813C55C5E}"/>
    <cellStyle name="Normal 14 2 7 2 2" xfId="4459" xr:uid="{49050F25-5D53-4596-A551-442A9FDA0811}"/>
    <cellStyle name="Normal 14 2 7 3" xfId="4460" xr:uid="{67A0F8C3-16D8-4DD5-8803-905D1DA06416}"/>
    <cellStyle name="Normal 14 2 7 3 2" xfId="4461" xr:uid="{7BAEC871-21CE-440A-9493-7E003006751E}"/>
    <cellStyle name="Normal 14 2 7 4" xfId="4462" xr:uid="{EAF339D6-71AD-4CB5-AB8C-8B265B5FC0EE}"/>
    <cellStyle name="Normal 14 2 8" xfId="4463" xr:uid="{E6ADE3D5-B96E-4C1E-8896-C9742A8BCAD7}"/>
    <cellStyle name="Normal 14 2 8 2" xfId="4464" xr:uid="{3B662B47-A133-4668-B529-F882CDE80EDA}"/>
    <cellStyle name="Normal 14 2 9" xfId="4465" xr:uid="{10462DB6-099F-4BFA-911C-7AF6F57F4AFC}"/>
    <cellStyle name="Normal 14 2 9 2" xfId="4466" xr:uid="{59E3F7F8-9A80-4F6C-ACD0-057CCAA2658C}"/>
    <cellStyle name="Normal 14 2_NOI Ok" xfId="4467" xr:uid="{BF437824-828C-491C-9AAA-DEDA122969D2}"/>
    <cellStyle name="Normal 14 20" xfId="4259" xr:uid="{ED73A715-55E3-4C95-BE66-602919B9F70C}"/>
    <cellStyle name="Normal 14 21" xfId="17234" xr:uid="{6138D43D-981E-485E-A1E4-69E1B8530329}"/>
    <cellStyle name="Normal 14 22" xfId="17540" xr:uid="{90BC7990-AE1D-4A91-B438-37B52968AB46}"/>
    <cellStyle name="Normal 14 23" xfId="17588" xr:uid="{8FFB1A1E-EA31-4C89-8274-EE501463C130}"/>
    <cellStyle name="Normal 14 24" xfId="17583" xr:uid="{47EE15E1-A710-4ED8-BDAD-605C26515927}"/>
    <cellStyle name="Normal 14 25" xfId="17416" xr:uid="{3636DDE5-A0F3-4BA2-AE67-2C6C0944DCB6}"/>
    <cellStyle name="Normal 14 3" xfId="4468" xr:uid="{B9EC9466-D6AC-4194-9CC5-77A85B29314C}"/>
    <cellStyle name="Normal 14 3 10" xfId="4469" xr:uid="{F02DC208-D972-40EF-A3B1-8A666110BB39}"/>
    <cellStyle name="Normal 14 3 10 2" xfId="4470" xr:uid="{CA81C4BB-EFAE-4DC9-852A-B40CDC909D4B}"/>
    <cellStyle name="Normal 14 3 11" xfId="4471" xr:uid="{6E823E5E-99C4-419F-B872-2DB5CFC0D973}"/>
    <cellStyle name="Normal 14 3 12" xfId="4472" xr:uid="{D4B9A0F0-3FDC-402A-AB35-529186A23FAD}"/>
    <cellStyle name="Normal 14 3 2" xfId="4473" xr:uid="{A78ED008-899C-4500-851E-CD1406A2E48C}"/>
    <cellStyle name="Normal 14 3 2 2" xfId="4474" xr:uid="{20FA1B83-B0E7-4750-A220-A4EF81022C53}"/>
    <cellStyle name="Normal 14 3 2 2 2" xfId="4475" xr:uid="{B2CDD586-825F-4052-B147-12A7E0DA9CCC}"/>
    <cellStyle name="Normal 14 3 2 2 2 2" xfId="4476" xr:uid="{757F814E-4EAB-4288-955E-DCC6F9A0CE05}"/>
    <cellStyle name="Normal 14 3 2 2 3" xfId="4477" xr:uid="{3E733C8B-B5D0-4C2B-9995-4DDEFB751CA5}"/>
    <cellStyle name="Normal 14 3 2 2 3 2" xfId="4478" xr:uid="{DD3F412A-60FC-4B70-BF9C-C26D2F2C9781}"/>
    <cellStyle name="Normal 14 3 2 2 4" xfId="4479" xr:uid="{EFB6CA8E-5F69-4CB8-998B-30CC7CEA556A}"/>
    <cellStyle name="Normal 14 3 2 2 5" xfId="4480" xr:uid="{6DB0218D-4C45-4460-9BB7-2F242DC12E93}"/>
    <cellStyle name="Normal 14 3 2 2 6" xfId="4481" xr:uid="{15478B90-9103-4DBC-A38A-DD758590F133}"/>
    <cellStyle name="Normal 14 3 2 3" xfId="4482" xr:uid="{748AF5C4-8EB1-4C62-ADFE-B9973C73044B}"/>
    <cellStyle name="Normal 14 3 2 3 2" xfId="4483" xr:uid="{847AC876-7E6E-41FA-9441-07360D93D327}"/>
    <cellStyle name="Normal 14 3 2 3 2 2" xfId="4484" xr:uid="{EF26EC1E-0A46-4AD4-819F-67EF2147A3E5}"/>
    <cellStyle name="Normal 14 3 2 3 3" xfId="4485" xr:uid="{6760161C-B6F0-42A8-8F3D-F77BCAC84DE5}"/>
    <cellStyle name="Normal 14 3 2 3 3 2" xfId="4486" xr:uid="{D75FE67E-2575-4BEA-A743-D311172D2206}"/>
    <cellStyle name="Normal 14 3 2 3 4" xfId="4487" xr:uid="{8F44CD5D-4CA4-467B-AB1A-CEA3EE457EB4}"/>
    <cellStyle name="Normal 14 3 2 4" xfId="4488" xr:uid="{2499C43A-679B-49AE-9D48-F67090757016}"/>
    <cellStyle name="Normal 14 3 2 4 2" xfId="4489" xr:uid="{60E56609-A834-46D0-8EF9-6C7BA1838251}"/>
    <cellStyle name="Normal 14 3 2 4 2 2" xfId="4490" xr:uid="{895E92B9-FEE6-4191-BC46-52A379E59EF3}"/>
    <cellStyle name="Normal 14 3 2 4 3" xfId="4491" xr:uid="{CC2E9902-510C-4AD0-AB12-7AC4EE003815}"/>
    <cellStyle name="Normal 14 3 2 4 3 2" xfId="4492" xr:uid="{910F3939-E49B-4727-9E9B-584A7F99CA80}"/>
    <cellStyle name="Normal 14 3 2 4 4" xfId="4493" xr:uid="{7C08764F-0D8E-4080-B304-831AE13A8DD7}"/>
    <cellStyle name="Normal 14 3 2 5" xfId="4494" xr:uid="{E6C8C8B9-B90E-4D88-978E-98A79ACA31BB}"/>
    <cellStyle name="Normal 14 3 2 5 2" xfId="4495" xr:uid="{D1353A5F-E850-424C-BF40-8B49973FCD1C}"/>
    <cellStyle name="Normal 14 3 2 6" xfId="4496" xr:uid="{5DC51DFA-9768-4398-B100-DB8F4E3B867F}"/>
    <cellStyle name="Normal 14 3 2 6 2" xfId="4497" xr:uid="{989F05C3-329A-4D26-A16E-4D9C589DC279}"/>
    <cellStyle name="Normal 14 3 2 7" xfId="4498" xr:uid="{B8BAB796-D926-4568-B7AD-6331C43EAA36}"/>
    <cellStyle name="Normal 14 3 2 7 2" xfId="4499" xr:uid="{F31E3E8F-7702-4F5D-AE0C-53B58386A92E}"/>
    <cellStyle name="Normal 14 3 2 8" xfId="4500" xr:uid="{BF7E103E-B8A5-467A-80AC-5481B4A7581A}"/>
    <cellStyle name="Normal 14 3 2 9" xfId="4501" xr:uid="{79FD1E39-7F99-4DAC-AB09-62852BDC1331}"/>
    <cellStyle name="Normal 14 3 2_NOI Ok" xfId="4502" xr:uid="{84135693-964F-4DCC-B508-41D91F7EDFF6}"/>
    <cellStyle name="Normal 14 3 3" xfId="4503" xr:uid="{9D97C434-66CA-4E01-A878-76862AB23ACD}"/>
    <cellStyle name="Normal 14 3 3 2" xfId="4504" xr:uid="{F7416D32-1511-4941-BD6E-2B8B2060724A}"/>
    <cellStyle name="Normal 14 3 3 2 2" xfId="4505" xr:uid="{3C6835F9-3085-4408-9A48-5A519D932B09}"/>
    <cellStyle name="Normal 14 3 3 2 2 2" xfId="4506" xr:uid="{F4CDAFE8-0CF8-496D-B712-97740D49E3C9}"/>
    <cellStyle name="Normal 14 3 3 2 3" xfId="4507" xr:uid="{7785EDAC-960D-40B1-BD5F-0D6181700B66}"/>
    <cellStyle name="Normal 14 3 3 2 3 2" xfId="4508" xr:uid="{A05C571C-EAC0-497D-BB72-8CD2681D339C}"/>
    <cellStyle name="Normal 14 3 3 2 4" xfId="4509" xr:uid="{FA9B8A99-E2F4-4327-9DFC-A6337E71816F}"/>
    <cellStyle name="Normal 14 3 3 2 5" xfId="4510" xr:uid="{CCC5B128-77C6-4BD9-8FB4-99E59ED57942}"/>
    <cellStyle name="Normal 14 3 3 2 6" xfId="4511" xr:uid="{A366633F-6E2C-4D80-AFBE-AC4D6945A606}"/>
    <cellStyle name="Normal 14 3 3 3" xfId="4512" xr:uid="{CC879FD1-A233-4129-9A86-79F5A0D92822}"/>
    <cellStyle name="Normal 14 3 3 3 2" xfId="4513" xr:uid="{72A37BD9-BDC0-4CCB-BAE8-29A7CCE1BF81}"/>
    <cellStyle name="Normal 14 3 3 3 2 2" xfId="4514" xr:uid="{826640AB-2CB2-4621-9154-60F33F34ABAE}"/>
    <cellStyle name="Normal 14 3 3 3 3" xfId="4515" xr:uid="{3C44792B-3221-4FA6-A1E7-D4EEB4A3A30C}"/>
    <cellStyle name="Normal 14 3 3 3 3 2" xfId="4516" xr:uid="{3BE9B317-7309-4A45-961D-C37FB3751FB4}"/>
    <cellStyle name="Normal 14 3 3 3 4" xfId="4517" xr:uid="{9CD9FF24-CAB5-4AB0-81A0-ADF81C115531}"/>
    <cellStyle name="Normal 14 3 3 4" xfId="4518" xr:uid="{1F944FAD-248D-4AD3-8672-6089F3823879}"/>
    <cellStyle name="Normal 14 3 3 4 2" xfId="4519" xr:uid="{9BBD0B3C-74DD-40B4-86B3-63AB40D28F66}"/>
    <cellStyle name="Normal 14 3 3 4 2 2" xfId="4520" xr:uid="{83A07DCE-3591-47CD-9AA4-DB2FBFCC6A45}"/>
    <cellStyle name="Normal 14 3 3 4 3" xfId="4521" xr:uid="{9F70DD80-A493-44E5-B722-0304A4C968DA}"/>
    <cellStyle name="Normal 14 3 3 4 3 2" xfId="4522" xr:uid="{7C6BDFA2-3B7C-4A4E-85D3-747A0A418AAD}"/>
    <cellStyle name="Normal 14 3 3 4 4" xfId="4523" xr:uid="{2875D58B-FDBB-4566-9CB5-0E3EC026FD0E}"/>
    <cellStyle name="Normal 14 3 3 5" xfId="4524" xr:uid="{5502C424-6F29-49A9-B3E4-2B4BF9653091}"/>
    <cellStyle name="Normal 14 3 3 5 2" xfId="4525" xr:uid="{F8D22A99-DBC9-420D-9E18-08DC68C0504C}"/>
    <cellStyle name="Normal 14 3 3 6" xfId="4526" xr:uid="{412A162F-45E3-4C3B-A300-F3BC41450F64}"/>
    <cellStyle name="Normal 14 3 3 6 2" xfId="4527" xr:uid="{FEA8D9A0-2009-4AFC-BC41-881691582A77}"/>
    <cellStyle name="Normal 14 3 3 7" xfId="4528" xr:uid="{8AEF7943-06EC-4AA4-8214-C8136353883F}"/>
    <cellStyle name="Normal 14 3 3 7 2" xfId="4529" xr:uid="{56061977-A7EC-44AA-8FFB-2C67E4872FC1}"/>
    <cellStyle name="Normal 14 3 3 8" xfId="4530" xr:uid="{6F57678D-A6B0-40B0-90A7-25EC36AC22BC}"/>
    <cellStyle name="Normal 14 3 3 9" xfId="4531" xr:uid="{DDC23B54-72E6-4CDD-B63E-4244B5BD2E75}"/>
    <cellStyle name="Normal 14 3 3_NOI Ok" xfId="4532" xr:uid="{E1D9E337-7461-4ED1-B05D-D379B10AF3FD}"/>
    <cellStyle name="Normal 14 3 4" xfId="4533" xr:uid="{0A7BCAA0-660A-4068-A080-FC1070E0816F}"/>
    <cellStyle name="Normal 14 3 4 2" xfId="4534" xr:uid="{77704EB9-95E2-4736-AE89-E2D4D73496E5}"/>
    <cellStyle name="Normal 14 3 4 2 2" xfId="4535" xr:uid="{E9530B2B-43E0-4703-8C4E-B53386543FA1}"/>
    <cellStyle name="Normal 14 3 4 2 2 2" xfId="4536" xr:uid="{5B090B2F-3941-4C3E-82AD-461D2CB7EA9C}"/>
    <cellStyle name="Normal 14 3 4 2 3" xfId="4537" xr:uid="{8375B171-31B1-4A16-8629-2A7D32643AA4}"/>
    <cellStyle name="Normal 14 3 4 2 3 2" xfId="4538" xr:uid="{AC8927B6-CAF2-486A-A602-ADD9D4FE1389}"/>
    <cellStyle name="Normal 14 3 4 2 4" xfId="4539" xr:uid="{E63700AC-2038-4F87-99E7-8FCB455A3F5A}"/>
    <cellStyle name="Normal 14 3 4 2 5" xfId="4540" xr:uid="{443099FE-14B1-4B18-A772-8413509930C6}"/>
    <cellStyle name="Normal 14 3 4 2 6" xfId="4541" xr:uid="{A8772AB8-EC38-4C9D-B150-5EAF6B703506}"/>
    <cellStyle name="Normal 14 3 4 3" xfId="4542" xr:uid="{F6924B12-1E94-4B19-BE0C-1B3F50369B58}"/>
    <cellStyle name="Normal 14 3 4 3 2" xfId="4543" xr:uid="{87C35A06-ADA6-43C1-BF4A-5DB8981DB5F9}"/>
    <cellStyle name="Normal 14 3 4 3 2 2" xfId="4544" xr:uid="{91D45CEE-4737-49EC-A7D3-ED5938686A42}"/>
    <cellStyle name="Normal 14 3 4 3 3" xfId="4545" xr:uid="{508D17B6-E0CC-4AF6-9463-89DCCAA4F1E7}"/>
    <cellStyle name="Normal 14 3 4 3 3 2" xfId="4546" xr:uid="{2A41681B-ADFA-4572-B179-1C5468EB4CBC}"/>
    <cellStyle name="Normal 14 3 4 3 4" xfId="4547" xr:uid="{F22979A7-8FE9-4A2D-A25C-CF160C4FB0F1}"/>
    <cellStyle name="Normal 14 3 4 4" xfId="4548" xr:uid="{683D0F10-D49C-4849-B07D-1D4D7FA77827}"/>
    <cellStyle name="Normal 14 3 4 4 2" xfId="4549" xr:uid="{2EA9371A-CCD5-47BD-8B45-74F98B4B1BDE}"/>
    <cellStyle name="Normal 14 3 4 4 2 2" xfId="4550" xr:uid="{3FA1FC15-B095-4ADE-8C43-AAA12ECB546C}"/>
    <cellStyle name="Normal 14 3 4 4 3" xfId="4551" xr:uid="{84585BD4-21AC-4C35-BFFE-38846F496E06}"/>
    <cellStyle name="Normal 14 3 4 4 3 2" xfId="4552" xr:uid="{B7FE3285-B6FB-40AB-B852-E7BBC65523AC}"/>
    <cellStyle name="Normal 14 3 4 4 4" xfId="4553" xr:uid="{E1738C7D-6A76-4525-9184-B4AB1C1666DC}"/>
    <cellStyle name="Normal 14 3 4 5" xfId="4554" xr:uid="{DF2BF975-DB50-4779-BA76-A76EB50C8DC1}"/>
    <cellStyle name="Normal 14 3 4 5 2" xfId="4555" xr:uid="{E65251CA-D286-40C0-AE74-760722D98320}"/>
    <cellStyle name="Normal 14 3 4 6" xfId="4556" xr:uid="{4DF20C56-042C-43A8-8CF0-79DE34132FC1}"/>
    <cellStyle name="Normal 14 3 4 6 2" xfId="4557" xr:uid="{718B5FAE-6637-4447-AB80-7B7D35E1230E}"/>
    <cellStyle name="Normal 14 3 4 7" xfId="4558" xr:uid="{A419D96A-F358-4C31-A7C0-D0E306DF01DC}"/>
    <cellStyle name="Normal 14 3 4 7 2" xfId="4559" xr:uid="{66064202-C361-450D-8C68-BEAC9AF1D551}"/>
    <cellStyle name="Normal 14 3 4 8" xfId="4560" xr:uid="{97B9FCC0-A977-447A-A3E6-E3EF14648DAC}"/>
    <cellStyle name="Normal 14 3 4 9" xfId="4561" xr:uid="{8E107596-5BB0-4CDB-8416-7146F51EAFD2}"/>
    <cellStyle name="Normal 14 3 4_NOI Ok" xfId="4562" xr:uid="{E2BFF785-4C55-4515-A921-89EE7DB7736C}"/>
    <cellStyle name="Normal 14 3 5" xfId="4563" xr:uid="{32BFD387-3AEE-46F0-B252-05452D1A0E48}"/>
    <cellStyle name="Normal 14 3 5 2" xfId="4564" xr:uid="{89371B81-19D7-46E0-B4E3-241704FE66C4}"/>
    <cellStyle name="Normal 14 3 5 2 2" xfId="4565" xr:uid="{406E3B25-F35C-4DA0-9922-9A143E23EE88}"/>
    <cellStyle name="Normal 14 3 5 3" xfId="4566" xr:uid="{CF506080-42AA-4022-8E02-6AE4E156E666}"/>
    <cellStyle name="Normal 14 3 5 3 2" xfId="4567" xr:uid="{E156750F-696F-419D-956D-954C7D841BE2}"/>
    <cellStyle name="Normal 14 3 5 4" xfId="4568" xr:uid="{26E974AD-AE54-49CB-ACC7-8182268E56C1}"/>
    <cellStyle name="Normal 14 3 5 5" xfId="4569" xr:uid="{B4F30F9F-5092-4309-B7CE-AA6E285E4009}"/>
    <cellStyle name="Normal 14 3 5 6" xfId="4570" xr:uid="{0CA8ADF4-4279-4186-B402-3AB1F167FEAC}"/>
    <cellStyle name="Normal 14 3 6" xfId="4571" xr:uid="{2A46DC6B-B2F6-47F5-A6EE-0831FA5A2B8B}"/>
    <cellStyle name="Normal 14 3 6 2" xfId="4572" xr:uid="{FEBE2C78-9B8B-4970-AC73-2099EE4E2053}"/>
    <cellStyle name="Normal 14 3 6 2 2" xfId="4573" xr:uid="{D4807BBB-C607-4142-A8F0-763A60F6A132}"/>
    <cellStyle name="Normal 14 3 6 3" xfId="4574" xr:uid="{21E33D39-922A-4B15-993D-3F360715C7E8}"/>
    <cellStyle name="Normal 14 3 6 3 2" xfId="4575" xr:uid="{8AD8FEB5-ACDB-4F7A-8F5B-7852CDBACE3B}"/>
    <cellStyle name="Normal 14 3 6 4" xfId="4576" xr:uid="{68F0B771-2545-4AC9-9DD0-BA9F7C517CAC}"/>
    <cellStyle name="Normal 14 3 7" xfId="4577" xr:uid="{9D5F593B-97CB-44C8-96BA-BF7EC4E6C484}"/>
    <cellStyle name="Normal 14 3 7 2" xfId="4578" xr:uid="{F1A0D684-C742-4A4B-8496-F5B79534CAF9}"/>
    <cellStyle name="Normal 14 3 7 2 2" xfId="4579" xr:uid="{70D8E8D1-A347-4464-9201-E1ECC045969D}"/>
    <cellStyle name="Normal 14 3 7 3" xfId="4580" xr:uid="{9EA6F790-38FB-4FF7-8919-324186BC6759}"/>
    <cellStyle name="Normal 14 3 7 3 2" xfId="4581" xr:uid="{F3945D11-59F6-4701-B6D1-4A8E7CB69216}"/>
    <cellStyle name="Normal 14 3 7 4" xfId="4582" xr:uid="{AA8A5EDA-25D5-4FC8-A74F-AD3DE905627E}"/>
    <cellStyle name="Normal 14 3 8" xfId="4583" xr:uid="{0922C23B-94C8-4177-9A09-DDEBEA562716}"/>
    <cellStyle name="Normal 14 3 8 2" xfId="4584" xr:uid="{B9FE2274-B396-4A0C-B926-E5A55381C9EC}"/>
    <cellStyle name="Normal 14 3 9" xfId="4585" xr:uid="{7A1936A3-FF94-42D1-BFAE-4FE4046CBCD3}"/>
    <cellStyle name="Normal 14 3 9 2" xfId="4586" xr:uid="{8FD34508-28BF-4EFB-B970-C5EA48494BBC}"/>
    <cellStyle name="Normal 14 3_NOI Ok" xfId="4587" xr:uid="{83C5E982-D9E9-421F-8734-F7B9041DE973}"/>
    <cellStyle name="Normal 14 4" xfId="4588" xr:uid="{C64500EA-3E3C-4DF6-BFB8-B44B63CFB79A}"/>
    <cellStyle name="Normal 14 4 10" xfId="4589" xr:uid="{A34BACCC-8544-473C-B546-CCEA13144738}"/>
    <cellStyle name="Normal 14 4 10 2" xfId="4590" xr:uid="{6C22A92E-5850-42A6-A346-EDCB9B5E0CA8}"/>
    <cellStyle name="Normal 14 4 11" xfId="4591" xr:uid="{82F2F0F0-728F-427D-BF75-8738FA344CE7}"/>
    <cellStyle name="Normal 14 4 12" xfId="4592" xr:uid="{9DFA139B-59A0-41B6-9D09-A38D77A0F015}"/>
    <cellStyle name="Normal 14 4 2" xfId="4593" xr:uid="{9714EAB0-D1D0-488A-BE70-F78D33126D7B}"/>
    <cellStyle name="Normal 14 4 2 2" xfId="4594" xr:uid="{AA3BDD41-B780-4DB6-9E3E-00AA8C879D84}"/>
    <cellStyle name="Normal 14 4 2 2 2" xfId="4595" xr:uid="{E9F0FD0E-C27C-4BD5-A39E-87DCAC81254E}"/>
    <cellStyle name="Normal 14 4 2 2 2 2" xfId="4596" xr:uid="{6F891BBE-C706-4424-A9E3-5C58BA38D923}"/>
    <cellStyle name="Normal 14 4 2 2 3" xfId="4597" xr:uid="{864C9809-5D1C-4D5F-9EDF-DBCEF75D8D4C}"/>
    <cellStyle name="Normal 14 4 2 2 3 2" xfId="4598" xr:uid="{32DAB8FB-6BDF-418B-9376-5FA2E43A9517}"/>
    <cellStyle name="Normal 14 4 2 2 4" xfId="4599" xr:uid="{B1475E79-A249-4B0A-8202-FFAA2DB47E30}"/>
    <cellStyle name="Normal 14 4 2 2 5" xfId="4600" xr:uid="{3B76785D-4AAD-4CC5-A929-3B63B38E08CF}"/>
    <cellStyle name="Normal 14 4 2 2 6" xfId="4601" xr:uid="{467813D9-D0E7-43E6-BD77-9876F0AD8A7B}"/>
    <cellStyle name="Normal 14 4 2 3" xfId="4602" xr:uid="{413B96BE-83E9-40E3-B76F-BD2ED687BB8C}"/>
    <cellStyle name="Normal 14 4 2 3 2" xfId="4603" xr:uid="{BF56DE69-ABC8-4A46-962E-AA4C427B8DF7}"/>
    <cellStyle name="Normal 14 4 2 3 2 2" xfId="4604" xr:uid="{07C78AF8-FA56-4779-8CD1-2E9FE21984FE}"/>
    <cellStyle name="Normal 14 4 2 3 3" xfId="4605" xr:uid="{B988D4E8-58FD-41EA-BF68-7A33BF78271A}"/>
    <cellStyle name="Normal 14 4 2 3 3 2" xfId="4606" xr:uid="{665D7F34-8EB5-4410-9CFD-7F04557A3F9C}"/>
    <cellStyle name="Normal 14 4 2 3 4" xfId="4607" xr:uid="{20E14424-EC0A-4C83-99D1-929B16EAC5CF}"/>
    <cellStyle name="Normal 14 4 2 4" xfId="4608" xr:uid="{A28E9931-4A39-45E8-890E-A389934E0439}"/>
    <cellStyle name="Normal 14 4 2 4 2" xfId="4609" xr:uid="{5BCC0748-11F8-4E77-A436-DF42608FCC9B}"/>
    <cellStyle name="Normal 14 4 2 4 2 2" xfId="4610" xr:uid="{A5AD39E5-7E47-410B-A25A-A14BF542AFAD}"/>
    <cellStyle name="Normal 14 4 2 4 3" xfId="4611" xr:uid="{71B7CF40-30E5-4D77-B8EC-C70B0D4EFEF1}"/>
    <cellStyle name="Normal 14 4 2 4 3 2" xfId="4612" xr:uid="{C862503E-D723-44D8-A849-53F4CD6FF957}"/>
    <cellStyle name="Normal 14 4 2 4 4" xfId="4613" xr:uid="{C3448DEE-AF46-4B3E-A3BB-F0571260BF5B}"/>
    <cellStyle name="Normal 14 4 2 5" xfId="4614" xr:uid="{49B94D50-BD3A-412C-9868-E093367CDDAE}"/>
    <cellStyle name="Normal 14 4 2 5 2" xfId="4615" xr:uid="{8DC3A0C8-D1DD-49EE-9E2B-6D0A13D3AC50}"/>
    <cellStyle name="Normal 14 4 2 6" xfId="4616" xr:uid="{19B314D9-573B-44F7-9AD5-0F3696B2B583}"/>
    <cellStyle name="Normal 14 4 2 6 2" xfId="4617" xr:uid="{28EC6B0A-6B46-4FFA-8648-D323DA4A4D14}"/>
    <cellStyle name="Normal 14 4 2 7" xfId="4618" xr:uid="{49C2DE8D-D95B-41A3-8195-1DF2425651A1}"/>
    <cellStyle name="Normal 14 4 2 7 2" xfId="4619" xr:uid="{97D8C894-A41E-47D8-8550-F3D11C5FFDF0}"/>
    <cellStyle name="Normal 14 4 2 8" xfId="4620" xr:uid="{730B1E78-A29A-4AFC-BC3B-A89EBA94DE98}"/>
    <cellStyle name="Normal 14 4 2 9" xfId="4621" xr:uid="{08B70417-39B6-4330-BD31-9CB34FC6371C}"/>
    <cellStyle name="Normal 14 4 2_NOI Ok" xfId="4622" xr:uid="{0BF1DE73-39F4-49E3-B2FD-BE4E91F55406}"/>
    <cellStyle name="Normal 14 4 3" xfId="4623" xr:uid="{821EEE49-F22C-4AC7-A9F6-02E53EF988B9}"/>
    <cellStyle name="Normal 14 4 3 2" xfId="4624" xr:uid="{CE225FB8-71B8-41A0-94C3-1DA972D6F81F}"/>
    <cellStyle name="Normal 14 4 3 2 2" xfId="4625" xr:uid="{CB278B1B-9D04-4DF1-B857-9D33E1F4C63C}"/>
    <cellStyle name="Normal 14 4 3 2 2 2" xfId="4626" xr:uid="{B30A6653-09E1-40A8-B51F-6F9B387676B0}"/>
    <cellStyle name="Normal 14 4 3 2 3" xfId="4627" xr:uid="{DA3242EA-21B0-4262-8237-2004B756D957}"/>
    <cellStyle name="Normal 14 4 3 2 3 2" xfId="4628" xr:uid="{F6320CE2-B305-4392-B3C5-B990792F5A95}"/>
    <cellStyle name="Normal 14 4 3 2 4" xfId="4629" xr:uid="{C985DA77-DA64-47CC-8BB5-C7131618D9DB}"/>
    <cellStyle name="Normal 14 4 3 2 5" xfId="4630" xr:uid="{A08AC7BB-2EA9-4EAE-82FF-BB4AB3743F0D}"/>
    <cellStyle name="Normal 14 4 3 2 6" xfId="4631" xr:uid="{A5ABED7E-A971-4F01-B87E-D8D535D74329}"/>
    <cellStyle name="Normal 14 4 3 3" xfId="4632" xr:uid="{F4560B98-0978-4122-A21A-F6BFA2295C7E}"/>
    <cellStyle name="Normal 14 4 3 3 2" xfId="4633" xr:uid="{91373DC5-985B-48B0-A5FB-A79DA227009A}"/>
    <cellStyle name="Normal 14 4 3 3 2 2" xfId="4634" xr:uid="{05C071B8-DF4F-460D-A2C7-DE7A1EE822B0}"/>
    <cellStyle name="Normal 14 4 3 3 3" xfId="4635" xr:uid="{C84848AA-80FF-4C07-BEA2-BC458C743026}"/>
    <cellStyle name="Normal 14 4 3 3 3 2" xfId="4636" xr:uid="{682D9524-BED5-4FC0-BFB5-D6169F68C9BF}"/>
    <cellStyle name="Normal 14 4 3 3 4" xfId="4637" xr:uid="{789A8D1A-69B5-469A-9278-B1298D704CE2}"/>
    <cellStyle name="Normal 14 4 3 4" xfId="4638" xr:uid="{E2B3E852-1542-4D64-99D3-78F378F15619}"/>
    <cellStyle name="Normal 14 4 3 4 2" xfId="4639" xr:uid="{54625D87-4CAB-4E44-AF78-BB719B720D5D}"/>
    <cellStyle name="Normal 14 4 3 4 2 2" xfId="4640" xr:uid="{55BCEA04-ABE2-40B4-AF81-5FE6A4106458}"/>
    <cellStyle name="Normal 14 4 3 4 3" xfId="4641" xr:uid="{D00CFA0B-A862-4B98-B1D1-5A33A68274B5}"/>
    <cellStyle name="Normal 14 4 3 4 3 2" xfId="4642" xr:uid="{3C614551-D665-4110-8D6E-016E29B4EA04}"/>
    <cellStyle name="Normal 14 4 3 4 4" xfId="4643" xr:uid="{9CB64020-2AE4-464A-B04E-3623B79962B1}"/>
    <cellStyle name="Normal 14 4 3 5" xfId="4644" xr:uid="{47124200-5D7A-4F90-9A8F-EA482C06A5E4}"/>
    <cellStyle name="Normal 14 4 3 5 2" xfId="4645" xr:uid="{FFE651D9-BD1F-4F8D-8732-80EFB545CFF4}"/>
    <cellStyle name="Normal 14 4 3 6" xfId="4646" xr:uid="{443FAAC0-A7F5-4861-8B71-C6FDDDB9A94F}"/>
    <cellStyle name="Normal 14 4 3 6 2" xfId="4647" xr:uid="{0C8FD7B4-5C4E-48F5-AB5B-83A03FAF20D9}"/>
    <cellStyle name="Normal 14 4 3 7" xfId="4648" xr:uid="{A651DF89-F1F6-4103-8CFF-8BD4A33294E3}"/>
    <cellStyle name="Normal 14 4 3 7 2" xfId="4649" xr:uid="{3A48DC45-59EA-4863-A9C4-51DE5747F270}"/>
    <cellStyle name="Normal 14 4 3 8" xfId="4650" xr:uid="{5C2B8764-7E37-4372-BD58-9858740E686B}"/>
    <cellStyle name="Normal 14 4 3 9" xfId="4651" xr:uid="{92B33165-6F89-45FC-8B5D-EAFC83A1D4B2}"/>
    <cellStyle name="Normal 14 4 3_NOI Ok" xfId="4652" xr:uid="{89CAF448-7D3E-400D-8CCE-180D5A636F32}"/>
    <cellStyle name="Normal 14 4 4" xfId="4653" xr:uid="{D2ED8C46-E1DF-44D6-8AAF-645290756626}"/>
    <cellStyle name="Normal 14 4 4 2" xfId="4654" xr:uid="{A727E0ED-FFBA-4750-A199-E47819F1B3EF}"/>
    <cellStyle name="Normal 14 4 4 2 2" xfId="4655" xr:uid="{67412354-1AED-4FCC-9913-E6FCA77F3F2E}"/>
    <cellStyle name="Normal 14 4 4 2 2 2" xfId="4656" xr:uid="{0309EF2B-45F0-4DE6-9675-FFF96C06B9CB}"/>
    <cellStyle name="Normal 14 4 4 2 3" xfId="4657" xr:uid="{729CE83E-D653-4ED6-A2AF-7262438EE64D}"/>
    <cellStyle name="Normal 14 4 4 2 3 2" xfId="4658" xr:uid="{6910DDB8-1169-4C2D-AA89-2DBEC484DC05}"/>
    <cellStyle name="Normal 14 4 4 2 4" xfId="4659" xr:uid="{BD22D9E5-97E2-4E86-AFDA-CC37F352E757}"/>
    <cellStyle name="Normal 14 4 4 2 5" xfId="4660" xr:uid="{82D48BDF-12DE-4673-A7CE-5C2AFB8601CF}"/>
    <cellStyle name="Normal 14 4 4 2 6" xfId="4661" xr:uid="{15B45AF7-E6B8-405C-9FEC-A1DFA3C12AFA}"/>
    <cellStyle name="Normal 14 4 4 3" xfId="4662" xr:uid="{FA6E21CD-536F-48D6-9658-81856C93EDB9}"/>
    <cellStyle name="Normal 14 4 4 3 2" xfId="4663" xr:uid="{21F22561-09A4-4D26-981D-91EB2BAE2017}"/>
    <cellStyle name="Normal 14 4 4 3 2 2" xfId="4664" xr:uid="{07B584AF-8364-4B77-968D-67DAD69FD74E}"/>
    <cellStyle name="Normal 14 4 4 3 3" xfId="4665" xr:uid="{5D1D4C91-F2D9-4797-AADC-7CFC59EC61D1}"/>
    <cellStyle name="Normal 14 4 4 3 3 2" xfId="4666" xr:uid="{CDCFA025-3DF8-4EA7-9720-1CD0C35D43FD}"/>
    <cellStyle name="Normal 14 4 4 3 4" xfId="4667" xr:uid="{FF13B4A2-C897-4906-92C7-227D370F640D}"/>
    <cellStyle name="Normal 14 4 4 4" xfId="4668" xr:uid="{014E2C30-BCBC-48E9-9729-941193FA5552}"/>
    <cellStyle name="Normal 14 4 4 4 2" xfId="4669" xr:uid="{6543BC49-7875-4A06-AACC-8191A4ACB3D5}"/>
    <cellStyle name="Normal 14 4 4 4 2 2" xfId="4670" xr:uid="{849AF0DE-102F-4053-9EB6-C484845169AB}"/>
    <cellStyle name="Normal 14 4 4 4 3" xfId="4671" xr:uid="{D595CA5E-1173-4E1B-8315-FD28BAAA63F3}"/>
    <cellStyle name="Normal 14 4 4 4 3 2" xfId="4672" xr:uid="{1ADD19E7-4C7E-46E6-AFA6-82E66F9FECEA}"/>
    <cellStyle name="Normal 14 4 4 4 4" xfId="4673" xr:uid="{FEDD4A7C-33C8-4544-825D-763CF1C19054}"/>
    <cellStyle name="Normal 14 4 4 5" xfId="4674" xr:uid="{418D9B5E-6302-421C-A52D-11CFA6533E72}"/>
    <cellStyle name="Normal 14 4 4 5 2" xfId="4675" xr:uid="{F1833678-B785-480B-8150-540DEC6D2C17}"/>
    <cellStyle name="Normal 14 4 4 6" xfId="4676" xr:uid="{F5AEBF9A-6906-4842-BD36-56D452905069}"/>
    <cellStyle name="Normal 14 4 4 6 2" xfId="4677" xr:uid="{3E63FBB7-A110-49B6-92D6-52B2AEB57015}"/>
    <cellStyle name="Normal 14 4 4 7" xfId="4678" xr:uid="{D89588DC-6183-462A-A12B-6DDC9AE6C111}"/>
    <cellStyle name="Normal 14 4 4 7 2" xfId="4679" xr:uid="{6FCB5E90-E738-4074-9C46-9C05E3027787}"/>
    <cellStyle name="Normal 14 4 4 8" xfId="4680" xr:uid="{C0CB2CC8-3E8E-4B0B-9E96-50E4517BA587}"/>
    <cellStyle name="Normal 14 4 4 9" xfId="4681" xr:uid="{D93AABFE-9319-4F3B-9789-832C923E7B1F}"/>
    <cellStyle name="Normal 14 4 4_NOI Ok" xfId="4682" xr:uid="{7E43B0D7-20B4-4468-ADB7-9FED66BBE37C}"/>
    <cellStyle name="Normal 14 4 5" xfId="4683" xr:uid="{0D1CF152-5525-47AB-97F9-52F141E905A5}"/>
    <cellStyle name="Normal 14 4 5 2" xfId="4684" xr:uid="{3AF8FDAC-8ACC-4BEB-939E-FD05A0A4C9C3}"/>
    <cellStyle name="Normal 14 4 5 2 2" xfId="4685" xr:uid="{4A0FB217-0901-4DCF-AE34-4CE4255E5CC2}"/>
    <cellStyle name="Normal 14 4 5 3" xfId="4686" xr:uid="{A71D8293-8D20-424C-AEB9-9538F86BD78D}"/>
    <cellStyle name="Normal 14 4 5 3 2" xfId="4687" xr:uid="{176E9660-D64C-4FAA-BCE5-2297D42131BA}"/>
    <cellStyle name="Normal 14 4 5 4" xfId="4688" xr:uid="{9F0A1CCA-291E-44AD-A255-8ED980D72C44}"/>
    <cellStyle name="Normal 14 4 5 5" xfId="4689" xr:uid="{849643A2-EA0E-4B9E-899D-F1A226F025B0}"/>
    <cellStyle name="Normal 14 4 5 6" xfId="4690" xr:uid="{60912DDF-BCCB-427F-83BC-03A8B755B5CD}"/>
    <cellStyle name="Normal 14 4 6" xfId="4691" xr:uid="{808A0789-AE0D-4B12-BED5-D5378FB45FCE}"/>
    <cellStyle name="Normal 14 4 6 2" xfId="4692" xr:uid="{6882D703-7B86-4C3F-BAFC-099C06283999}"/>
    <cellStyle name="Normal 14 4 6 2 2" xfId="4693" xr:uid="{4159ADA8-4C6A-4A6B-8C81-C872F7D20E6A}"/>
    <cellStyle name="Normal 14 4 6 3" xfId="4694" xr:uid="{31D5A552-4D8E-4BCD-AC47-1B792DE888CB}"/>
    <cellStyle name="Normal 14 4 6 3 2" xfId="4695" xr:uid="{71755A8A-64E3-4BA0-9A33-F2B4C8175014}"/>
    <cellStyle name="Normal 14 4 6 4" xfId="4696" xr:uid="{289250A1-80D7-4D2E-8B67-652C18FAEBFA}"/>
    <cellStyle name="Normal 14 4 7" xfId="4697" xr:uid="{10399B01-B9DC-43A7-8771-709DC75D1CC8}"/>
    <cellStyle name="Normal 14 4 7 2" xfId="4698" xr:uid="{E068FA08-129F-47C4-8C37-AD7B973189C1}"/>
    <cellStyle name="Normal 14 4 7 2 2" xfId="4699" xr:uid="{74472E26-4D27-4445-B2D7-FCFF18F39516}"/>
    <cellStyle name="Normal 14 4 7 3" xfId="4700" xr:uid="{0892092C-5D8E-4AF1-B2AE-799CF1D2B518}"/>
    <cellStyle name="Normal 14 4 7 3 2" xfId="4701" xr:uid="{92D2BA4E-1197-4DC8-A784-12D8271F9EC5}"/>
    <cellStyle name="Normal 14 4 7 4" xfId="4702" xr:uid="{D775C2A6-C57A-460C-811A-26D6A753BCAE}"/>
    <cellStyle name="Normal 14 4 8" xfId="4703" xr:uid="{4FE8102A-D3C2-4032-B89D-600D84571410}"/>
    <cellStyle name="Normal 14 4 8 2" xfId="4704" xr:uid="{EDB88591-9344-416A-9628-F89C5852467F}"/>
    <cellStyle name="Normal 14 4 9" xfId="4705" xr:uid="{C214552C-7BBD-4511-B9C0-C73F34CBD739}"/>
    <cellStyle name="Normal 14 4 9 2" xfId="4706" xr:uid="{7B6E70AE-CF14-425C-8C95-9683190C098D}"/>
    <cellStyle name="Normal 14 4_NOI Ok" xfId="4707" xr:uid="{EC0BA9B5-2067-48F5-B2E6-E32AB59C67CA}"/>
    <cellStyle name="Normal 14 5" xfId="4708" xr:uid="{CE9B44A7-36F0-42B4-9F90-DE232C61AAE5}"/>
    <cellStyle name="Normal 14 5 10" xfId="4709" xr:uid="{BA7FE1FD-1096-4F71-A3A3-FA2352CBAC04}"/>
    <cellStyle name="Normal 14 5 10 2" xfId="4710" xr:uid="{9CE30240-520E-46FC-B174-08CFB9FC93A2}"/>
    <cellStyle name="Normal 14 5 11" xfId="4711" xr:uid="{DC98C720-C2A2-4F90-83C4-F5B2C1DF389E}"/>
    <cellStyle name="Normal 14 5 12" xfId="4712" xr:uid="{966D8E1D-8282-4D31-BDA3-47B06C2443C0}"/>
    <cellStyle name="Normal 14 5 2" xfId="4713" xr:uid="{2C611EA7-386C-4518-B9B6-B4F22FDB2A62}"/>
    <cellStyle name="Normal 14 5 2 2" xfId="4714" xr:uid="{D3C74EFA-7AD1-4273-9A46-EAE877123C70}"/>
    <cellStyle name="Normal 14 5 2 2 2" xfId="4715" xr:uid="{DC9049F9-2B69-467C-8A88-1524F77741A2}"/>
    <cellStyle name="Normal 14 5 2 2 2 2" xfId="4716" xr:uid="{344F4F0E-FDC5-4BB6-99C9-F21636A1AF27}"/>
    <cellStyle name="Normal 14 5 2 2 3" xfId="4717" xr:uid="{123A68E8-9C61-4A89-BA96-8C4241F83489}"/>
    <cellStyle name="Normal 14 5 2 2 3 2" xfId="4718" xr:uid="{F1F06DF7-3964-46EC-B95E-C7F2F617CD11}"/>
    <cellStyle name="Normal 14 5 2 2 4" xfId="4719" xr:uid="{17230DC0-B4CF-41C5-9115-B4C6A1B1A73E}"/>
    <cellStyle name="Normal 14 5 2 2 5" xfId="4720" xr:uid="{E8018964-0E8C-430B-838F-5223EEE949F1}"/>
    <cellStyle name="Normal 14 5 2 2 6" xfId="4721" xr:uid="{B29EDE31-30BF-4ECB-A102-9EE7D2188E76}"/>
    <cellStyle name="Normal 14 5 2 3" xfId="4722" xr:uid="{8F48A02E-D10B-4DE9-89BE-53BBF53EC351}"/>
    <cellStyle name="Normal 14 5 2 3 2" xfId="4723" xr:uid="{E10541BB-D492-4A51-B6AA-B9A747981698}"/>
    <cellStyle name="Normal 14 5 2 3 2 2" xfId="4724" xr:uid="{33CBB284-4C1B-4DD4-B780-345F0E00507F}"/>
    <cellStyle name="Normal 14 5 2 3 3" xfId="4725" xr:uid="{55BD970F-578A-4A85-83CA-C5A1F362FE25}"/>
    <cellStyle name="Normal 14 5 2 3 3 2" xfId="4726" xr:uid="{04973F75-42D4-44AD-80C1-249FF2DC1107}"/>
    <cellStyle name="Normal 14 5 2 3 4" xfId="4727" xr:uid="{6D815EAF-B940-440A-976F-23937F0F4E54}"/>
    <cellStyle name="Normal 14 5 2 4" xfId="4728" xr:uid="{E8DBC2E9-8B91-4037-9F0A-3AAD79DFBEC5}"/>
    <cellStyle name="Normal 14 5 2 4 2" xfId="4729" xr:uid="{C7A34232-CDE8-4481-868F-B48E71BFEA56}"/>
    <cellStyle name="Normal 14 5 2 4 2 2" xfId="4730" xr:uid="{F90962B0-38A3-4BF0-9DE2-E1A7B9773D26}"/>
    <cellStyle name="Normal 14 5 2 4 3" xfId="4731" xr:uid="{132E9520-C9A9-4087-8E12-29945B12F0E2}"/>
    <cellStyle name="Normal 14 5 2 4 3 2" xfId="4732" xr:uid="{D2D0E22B-921B-4C95-8682-7228270D9F05}"/>
    <cellStyle name="Normal 14 5 2 4 4" xfId="4733" xr:uid="{1C1AEC81-AE02-4372-A5D2-058CDD759B99}"/>
    <cellStyle name="Normal 14 5 2 5" xfId="4734" xr:uid="{250179C2-2B60-40D6-A19A-7F4ADE777A7A}"/>
    <cellStyle name="Normal 14 5 2 5 2" xfId="4735" xr:uid="{84DAB231-CDEC-4194-935A-1720A8F84371}"/>
    <cellStyle name="Normal 14 5 2 6" xfId="4736" xr:uid="{8DE59198-7AD7-45C1-A96F-378A5F4E87ED}"/>
    <cellStyle name="Normal 14 5 2 6 2" xfId="4737" xr:uid="{66F12B3F-0A63-4F1A-86A6-B435FF79635B}"/>
    <cellStyle name="Normal 14 5 2 7" xfId="4738" xr:uid="{43CB6E82-B6F8-4C08-9EBB-B236301C9344}"/>
    <cellStyle name="Normal 14 5 2 7 2" xfId="4739" xr:uid="{98DB57C5-1E31-403B-BED3-59EAC6A86CE9}"/>
    <cellStyle name="Normal 14 5 2 8" xfId="4740" xr:uid="{BB7B54B4-2285-45FF-8182-973CDD28A8D2}"/>
    <cellStyle name="Normal 14 5 2 9" xfId="4741" xr:uid="{FFF87019-6684-4A70-95D6-0071A20D4C2F}"/>
    <cellStyle name="Normal 14 5 2_NOI Ok" xfId="4742" xr:uid="{377F2EE0-CC4F-492D-9987-2FEF2209F5A9}"/>
    <cellStyle name="Normal 14 5 3" xfId="4743" xr:uid="{9AAAC584-1B01-4C8E-8B71-0B331BDF7581}"/>
    <cellStyle name="Normal 14 5 3 2" xfId="4744" xr:uid="{51093CDC-5F72-44A0-AAE2-6C16F228FA56}"/>
    <cellStyle name="Normal 14 5 3 2 2" xfId="4745" xr:uid="{B3E46C77-8DF4-4FF1-A47B-6D73325B4770}"/>
    <cellStyle name="Normal 14 5 3 2 2 2" xfId="4746" xr:uid="{A621BAF5-3761-48F4-83DE-68F245321A66}"/>
    <cellStyle name="Normal 14 5 3 2 3" xfId="4747" xr:uid="{79BEEC9D-8D36-432C-9A1A-7A136E9F2BE7}"/>
    <cellStyle name="Normal 14 5 3 2 3 2" xfId="4748" xr:uid="{4DDC963A-3827-4AAF-A111-2E0D8F046B01}"/>
    <cellStyle name="Normal 14 5 3 2 4" xfId="4749" xr:uid="{7749A423-615A-4E2C-9621-64D9B281D190}"/>
    <cellStyle name="Normal 14 5 3 2 5" xfId="4750" xr:uid="{9FE18290-1F26-4564-AB4C-FEDA37E49EB0}"/>
    <cellStyle name="Normal 14 5 3 2 6" xfId="4751" xr:uid="{ABF21AFB-FEE7-41E0-9194-A41EAE670765}"/>
    <cellStyle name="Normal 14 5 3 3" xfId="4752" xr:uid="{B8777405-77B7-4681-B567-8A87808B3F2D}"/>
    <cellStyle name="Normal 14 5 3 3 2" xfId="4753" xr:uid="{002B10A0-AE46-4CFE-958D-F04E33CD52DF}"/>
    <cellStyle name="Normal 14 5 3 3 2 2" xfId="4754" xr:uid="{30087AB1-C03D-4F2E-9B6B-95D1F225CEE3}"/>
    <cellStyle name="Normal 14 5 3 3 3" xfId="4755" xr:uid="{39306DEA-0B85-4869-A7FC-4C78F9FAAB31}"/>
    <cellStyle name="Normal 14 5 3 3 3 2" xfId="4756" xr:uid="{1C601552-DD02-4516-8D7A-866D83F74B88}"/>
    <cellStyle name="Normal 14 5 3 3 4" xfId="4757" xr:uid="{1B25A5A2-F7E8-4A1F-A036-23F23215EAF0}"/>
    <cellStyle name="Normal 14 5 3 4" xfId="4758" xr:uid="{600D1CDB-0A8D-49DF-92EF-0F9F30668F40}"/>
    <cellStyle name="Normal 14 5 3 4 2" xfId="4759" xr:uid="{5C3567C5-6E76-4AAA-9134-6FB66FBB2CFD}"/>
    <cellStyle name="Normal 14 5 3 4 2 2" xfId="4760" xr:uid="{44343A86-AB6E-42B0-9BDE-2F814339DFC5}"/>
    <cellStyle name="Normal 14 5 3 4 3" xfId="4761" xr:uid="{BF554909-4172-47D6-8A26-DAF414CD94BF}"/>
    <cellStyle name="Normal 14 5 3 4 3 2" xfId="4762" xr:uid="{F31B3982-D65A-497B-A5BE-7E1743B8BCDE}"/>
    <cellStyle name="Normal 14 5 3 4 4" xfId="4763" xr:uid="{AE8B7340-6D6B-41C6-BFF6-1739E3630405}"/>
    <cellStyle name="Normal 14 5 3 5" xfId="4764" xr:uid="{2DCAAB8A-8630-46C0-A270-72ECD529A59A}"/>
    <cellStyle name="Normal 14 5 3 5 2" xfId="4765" xr:uid="{CA127350-F36E-4891-B4FE-5B4177DCD0D3}"/>
    <cellStyle name="Normal 14 5 3 6" xfId="4766" xr:uid="{8259C591-51AD-4053-9C3D-F735E46358FB}"/>
    <cellStyle name="Normal 14 5 3 6 2" xfId="4767" xr:uid="{BEE4D860-103C-4FE8-9C4A-B119C257CE88}"/>
    <cellStyle name="Normal 14 5 3 7" xfId="4768" xr:uid="{4FFEB6D6-4D2C-4B7F-AD59-C3A0C8D1B9BD}"/>
    <cellStyle name="Normal 14 5 3 7 2" xfId="4769" xr:uid="{1D99C574-5649-4174-BE36-67A5BC36E477}"/>
    <cellStyle name="Normal 14 5 3 8" xfId="4770" xr:uid="{1082711C-15C1-41BF-9248-E5286D1039B6}"/>
    <cellStyle name="Normal 14 5 3 9" xfId="4771" xr:uid="{BF5ED894-2322-4599-9513-21A001289301}"/>
    <cellStyle name="Normal 14 5 3_NOI Ok" xfId="4772" xr:uid="{0AA2641A-7472-4DE0-A4C7-51AE12135062}"/>
    <cellStyle name="Normal 14 5 4" xfId="4773" xr:uid="{0413A642-3DC7-421F-BF5E-4FC0AA89D556}"/>
    <cellStyle name="Normal 14 5 4 2" xfId="4774" xr:uid="{F49FB2DB-FB39-4E0E-8224-1BAE81E514BF}"/>
    <cellStyle name="Normal 14 5 4 2 2" xfId="4775" xr:uid="{6B2E2516-B9AE-4E03-B46E-B7DFD15D2CCA}"/>
    <cellStyle name="Normal 14 5 4 2 2 2" xfId="4776" xr:uid="{01B00768-B292-4F72-9C49-EAA48161335B}"/>
    <cellStyle name="Normal 14 5 4 2 3" xfId="4777" xr:uid="{922630A7-5DD2-4633-BA9B-47968DFE3715}"/>
    <cellStyle name="Normal 14 5 4 2 3 2" xfId="4778" xr:uid="{357DE6B9-2E16-4CEC-93D8-2ED2E00648FC}"/>
    <cellStyle name="Normal 14 5 4 2 4" xfId="4779" xr:uid="{396074F0-A98C-443B-AB7B-6B753EBFE620}"/>
    <cellStyle name="Normal 14 5 4 2 5" xfId="4780" xr:uid="{CE8A9976-1CC1-4A24-B10A-414D568F8D5C}"/>
    <cellStyle name="Normal 14 5 4 2 6" xfId="4781" xr:uid="{E40677A9-E672-40B7-99C4-87164395F3D1}"/>
    <cellStyle name="Normal 14 5 4 3" xfId="4782" xr:uid="{C4481D1A-DC7F-40B8-91B7-7BEE0308A75C}"/>
    <cellStyle name="Normal 14 5 4 3 2" xfId="4783" xr:uid="{CFF3858C-3905-4311-A51D-C9AB72A15239}"/>
    <cellStyle name="Normal 14 5 4 3 2 2" xfId="4784" xr:uid="{F0AC55BE-8CFD-4C9F-9FF4-8647DD434097}"/>
    <cellStyle name="Normal 14 5 4 3 3" xfId="4785" xr:uid="{09FE9B6E-E4CF-4B38-B1DC-A3EB5F1116CA}"/>
    <cellStyle name="Normal 14 5 4 3 3 2" xfId="4786" xr:uid="{4B816C68-2907-4B95-91F3-7E2209400F31}"/>
    <cellStyle name="Normal 14 5 4 3 4" xfId="4787" xr:uid="{63B801C3-16CA-498C-8B81-F2A8A240DF1F}"/>
    <cellStyle name="Normal 14 5 4 4" xfId="4788" xr:uid="{46D44E2A-0B8F-4E07-B9F8-B5F1B29721B5}"/>
    <cellStyle name="Normal 14 5 4 4 2" xfId="4789" xr:uid="{8E509C2E-FF38-4F2D-9343-6F5807481349}"/>
    <cellStyle name="Normal 14 5 4 4 2 2" xfId="4790" xr:uid="{3C3D4338-62E3-4464-9614-5B98C8D5F06B}"/>
    <cellStyle name="Normal 14 5 4 4 3" xfId="4791" xr:uid="{67A6C0B5-EB71-46C0-AA60-99B2835BF15E}"/>
    <cellStyle name="Normal 14 5 4 4 3 2" xfId="4792" xr:uid="{1D6B1A58-AD3C-4C84-A206-E7BF01ED0A58}"/>
    <cellStyle name="Normal 14 5 4 4 4" xfId="4793" xr:uid="{8450C243-5887-4271-8AFC-368DF40EA1B6}"/>
    <cellStyle name="Normal 14 5 4 5" xfId="4794" xr:uid="{21AB0E2C-83D5-4EBF-BEB5-BB8A27B6561A}"/>
    <cellStyle name="Normal 14 5 4 5 2" xfId="4795" xr:uid="{9DF586E0-3DC5-4135-BC1E-379EA969F213}"/>
    <cellStyle name="Normal 14 5 4 6" xfId="4796" xr:uid="{F2B53EC0-9B1D-49AF-AD0A-0171EF2FCD3A}"/>
    <cellStyle name="Normal 14 5 4 6 2" xfId="4797" xr:uid="{B8E8787F-C3D8-4EE1-AC23-1BBE82443B51}"/>
    <cellStyle name="Normal 14 5 4 7" xfId="4798" xr:uid="{23954CCA-9049-4C87-8129-BE0E1DBBC8C0}"/>
    <cellStyle name="Normal 14 5 4 7 2" xfId="4799" xr:uid="{10ED3EBB-BCE1-4AD0-B120-73344ECCCE6E}"/>
    <cellStyle name="Normal 14 5 4 8" xfId="4800" xr:uid="{85E9C1D8-C504-4131-BAA5-DA8E006114A2}"/>
    <cellStyle name="Normal 14 5 4 9" xfId="4801" xr:uid="{E488F748-6241-47FE-B627-FEFE954C8D7B}"/>
    <cellStyle name="Normal 14 5 4_NOI Ok" xfId="4802" xr:uid="{6DCA5017-0CD5-494D-8F23-A8EE98F2C6EE}"/>
    <cellStyle name="Normal 14 5 5" xfId="4803" xr:uid="{6887485E-8217-4924-8C18-816A9150CAE8}"/>
    <cellStyle name="Normal 14 5 5 2" xfId="4804" xr:uid="{CA3028AB-64C8-4D8F-9832-49685235C605}"/>
    <cellStyle name="Normal 14 5 5 2 2" xfId="4805" xr:uid="{FC788195-DD06-47FD-9A4C-A8ED346A7866}"/>
    <cellStyle name="Normal 14 5 5 3" xfId="4806" xr:uid="{31B344FA-01CE-4A69-A616-4A6B4AD070D7}"/>
    <cellStyle name="Normal 14 5 5 3 2" xfId="4807" xr:uid="{981A763B-B347-4DB9-90A1-1E07041EC6F2}"/>
    <cellStyle name="Normal 14 5 5 4" xfId="4808" xr:uid="{C4DD48AD-BEAD-4A8E-82F9-727010055A89}"/>
    <cellStyle name="Normal 14 5 5 5" xfId="4809" xr:uid="{F1F893BE-9982-47F0-8BE5-B6E462BDB600}"/>
    <cellStyle name="Normal 14 5 5 6" xfId="4810" xr:uid="{F977F4FA-05F8-4337-845A-AC593968F505}"/>
    <cellStyle name="Normal 14 5 6" xfId="4811" xr:uid="{90D89AAE-BF1F-4BFB-A129-D9A4AFCC73B5}"/>
    <cellStyle name="Normal 14 5 6 2" xfId="4812" xr:uid="{0DC34F54-CE60-48FE-8526-1F48D5F8566B}"/>
    <cellStyle name="Normal 14 5 6 2 2" xfId="4813" xr:uid="{E7D6ABEB-BC15-4944-81F4-BF08F4FE98CF}"/>
    <cellStyle name="Normal 14 5 6 3" xfId="4814" xr:uid="{1815DB0B-8449-4051-9D62-CA6670589D50}"/>
    <cellStyle name="Normal 14 5 6 3 2" xfId="4815" xr:uid="{E4A2864E-0AA3-4F94-B97D-04394D66E521}"/>
    <cellStyle name="Normal 14 5 6 4" xfId="4816" xr:uid="{D373722E-D743-467F-81C3-6036E0F5169B}"/>
    <cellStyle name="Normal 14 5 7" xfId="4817" xr:uid="{0681B1BA-86CF-41FF-8061-4D1CA18F9F1A}"/>
    <cellStyle name="Normal 14 5 7 2" xfId="4818" xr:uid="{D1C525C1-20E7-422D-A70B-F780BBA1CD69}"/>
    <cellStyle name="Normal 14 5 7 2 2" xfId="4819" xr:uid="{FD01B09A-483E-4C70-AF02-D0AE35D43047}"/>
    <cellStyle name="Normal 14 5 7 3" xfId="4820" xr:uid="{A5D58707-5D62-4622-A017-D6F1F028BEF8}"/>
    <cellStyle name="Normal 14 5 7 3 2" xfId="4821" xr:uid="{76C9BBBD-9518-4882-A923-9DF2CE8AE2EE}"/>
    <cellStyle name="Normal 14 5 7 4" xfId="4822" xr:uid="{DFEB4E31-5BBD-4D00-96EC-9DB0051FF7AE}"/>
    <cellStyle name="Normal 14 5 8" xfId="4823" xr:uid="{06DE7D77-0B77-4A26-98DA-D7F6735F41E6}"/>
    <cellStyle name="Normal 14 5 8 2" xfId="4824" xr:uid="{7EB26561-2021-4B29-A78E-A34C2CC00C9D}"/>
    <cellStyle name="Normal 14 5 9" xfId="4825" xr:uid="{AE326A34-C55A-4EEB-B86B-B9A3CCCD0280}"/>
    <cellStyle name="Normal 14 5 9 2" xfId="4826" xr:uid="{0F81229F-695D-4FDE-897A-D77253A853E9}"/>
    <cellStyle name="Normal 14 5_NOI Ok" xfId="4827" xr:uid="{E8A5A118-693F-4677-A8DC-1EFFC29FD3A7}"/>
    <cellStyle name="Normal 14 6" xfId="4828" xr:uid="{495C3C92-EF44-45E2-BD0D-3E686BACFF22}"/>
    <cellStyle name="Normal 14 6 10" xfId="4829" xr:uid="{32AE9F9D-2DF1-4A47-BC81-F07609A107D7}"/>
    <cellStyle name="Normal 14 6 10 2" xfId="4830" xr:uid="{E56BD0F8-6AB2-4AD7-BF05-F3ADE8A4AFF3}"/>
    <cellStyle name="Normal 14 6 11" xfId="4831" xr:uid="{CFACE304-6CAB-4CB5-BF4C-C7E09BFBD38A}"/>
    <cellStyle name="Normal 14 6 12" xfId="4832" xr:uid="{4E09ADC0-3318-4A45-96BE-4CD25E3AB8EB}"/>
    <cellStyle name="Normal 14 6 2" xfId="4833" xr:uid="{6580A86B-65C0-4C08-8FA9-56C2729EC250}"/>
    <cellStyle name="Normal 14 6 2 2" xfId="4834" xr:uid="{26FE7E31-26C2-4F94-BD13-A052EC10999B}"/>
    <cellStyle name="Normal 14 6 2 2 2" xfId="4835" xr:uid="{6A334A92-2BC8-4145-9925-2F8CE3B70A90}"/>
    <cellStyle name="Normal 14 6 2 2 2 2" xfId="4836" xr:uid="{D9A830EC-8F45-49CC-95B8-3EF0009201DA}"/>
    <cellStyle name="Normal 14 6 2 2 3" xfId="4837" xr:uid="{BEDF489C-E5C1-45BC-A71B-1008C7780A11}"/>
    <cellStyle name="Normal 14 6 2 2 3 2" xfId="4838" xr:uid="{85CAE8B4-1EDC-4CB7-9972-F176DC1D6A40}"/>
    <cellStyle name="Normal 14 6 2 2 4" xfId="4839" xr:uid="{507F39B4-630D-457D-AF67-4E1EA89A96DF}"/>
    <cellStyle name="Normal 14 6 2 2 5" xfId="4840" xr:uid="{A40885A8-FE37-4E56-8E5B-16AF66BFFD23}"/>
    <cellStyle name="Normal 14 6 2 2 6" xfId="4841" xr:uid="{54BAB59B-814F-4495-BC2A-CABE180E9542}"/>
    <cellStyle name="Normal 14 6 2 3" xfId="4842" xr:uid="{6480F9E4-7D45-48B6-9615-8793674F998A}"/>
    <cellStyle name="Normal 14 6 2 3 2" xfId="4843" xr:uid="{F4719033-033D-41C1-8E41-B253BA893A73}"/>
    <cellStyle name="Normal 14 6 2 3 2 2" xfId="4844" xr:uid="{F1C580AB-D116-4B78-9260-D1DCBD5E885B}"/>
    <cellStyle name="Normal 14 6 2 3 3" xfId="4845" xr:uid="{9C812074-9E95-46E5-8B44-761574CE9BCB}"/>
    <cellStyle name="Normal 14 6 2 3 3 2" xfId="4846" xr:uid="{E0389135-107E-49EA-A8E1-626D8ED26FA1}"/>
    <cellStyle name="Normal 14 6 2 3 4" xfId="4847" xr:uid="{6DA65076-3117-43E6-BB35-AD6E7F7D0CB9}"/>
    <cellStyle name="Normal 14 6 2 4" xfId="4848" xr:uid="{68031AF3-19B2-4F77-813F-80F85329CF15}"/>
    <cellStyle name="Normal 14 6 2 4 2" xfId="4849" xr:uid="{AC011B60-C0B7-4220-8E67-F9C823E2F6EB}"/>
    <cellStyle name="Normal 14 6 2 4 2 2" xfId="4850" xr:uid="{3A70D4BA-E840-420E-BC5A-C609426FEB3D}"/>
    <cellStyle name="Normal 14 6 2 4 3" xfId="4851" xr:uid="{3D25D588-6098-4FA4-A9F0-80C804B578B6}"/>
    <cellStyle name="Normal 14 6 2 4 3 2" xfId="4852" xr:uid="{F0D4B351-B9FF-457A-B02C-2CB5EEE98F25}"/>
    <cellStyle name="Normal 14 6 2 4 4" xfId="4853" xr:uid="{54C48720-F585-48DD-ACA6-50C9A5D8258E}"/>
    <cellStyle name="Normal 14 6 2 5" xfId="4854" xr:uid="{DA9BC989-26D8-45BA-89FF-98B13DDE21BA}"/>
    <cellStyle name="Normal 14 6 2 5 2" xfId="4855" xr:uid="{D3FE7D57-6DE4-4F8A-BC7F-F10A39E8D9E7}"/>
    <cellStyle name="Normal 14 6 2 6" xfId="4856" xr:uid="{9EE7D0C7-E295-4266-B8E9-4FA4F1E7E2B3}"/>
    <cellStyle name="Normal 14 6 2 6 2" xfId="4857" xr:uid="{272AE1A9-B8F9-4F3B-AD19-D3094CDEF54F}"/>
    <cellStyle name="Normal 14 6 2 7" xfId="4858" xr:uid="{A00C06E1-2F2A-4B70-9AB0-5410EE790CE2}"/>
    <cellStyle name="Normal 14 6 2 7 2" xfId="4859" xr:uid="{AD18E13A-82EE-49C7-88A2-04D25CF9DFE0}"/>
    <cellStyle name="Normal 14 6 2 8" xfId="4860" xr:uid="{B0322676-B132-4210-8976-59F2EE642643}"/>
    <cellStyle name="Normal 14 6 2 9" xfId="4861" xr:uid="{331A4491-9917-4819-914B-F0199FDFB971}"/>
    <cellStyle name="Normal 14 6 2_NOI Ok" xfId="4862" xr:uid="{C68C92D4-CEE9-4D58-9A23-6A37E23F3B04}"/>
    <cellStyle name="Normal 14 6 3" xfId="4863" xr:uid="{0D929BBF-CA5A-4EFC-9528-D5E85B53C452}"/>
    <cellStyle name="Normal 14 6 3 2" xfId="4864" xr:uid="{E407F8A5-8EEE-4835-A4BF-449F766C9198}"/>
    <cellStyle name="Normal 14 6 3 2 2" xfId="4865" xr:uid="{0BE7056B-A69F-4479-A6A3-1D4E2782B2FC}"/>
    <cellStyle name="Normal 14 6 3 2 2 2" xfId="4866" xr:uid="{9845336E-A948-400E-B8CF-AB4AF63FB4BE}"/>
    <cellStyle name="Normal 14 6 3 2 3" xfId="4867" xr:uid="{484B4410-7025-4F89-82C6-16A7725AC369}"/>
    <cellStyle name="Normal 14 6 3 2 3 2" xfId="4868" xr:uid="{F1169345-0D0F-4E72-AB02-6574A366AFAB}"/>
    <cellStyle name="Normal 14 6 3 2 4" xfId="4869" xr:uid="{E871C0C9-1182-454F-ACF1-9479630BA28E}"/>
    <cellStyle name="Normal 14 6 3 2 5" xfId="4870" xr:uid="{3F3A09D9-BB3C-4616-8FE1-4BC2E7FF208A}"/>
    <cellStyle name="Normal 14 6 3 2 6" xfId="4871" xr:uid="{B0840725-ABA4-426E-AF85-B191CE5177B8}"/>
    <cellStyle name="Normal 14 6 3 3" xfId="4872" xr:uid="{4E075DB7-E5BB-4E60-BDF0-E9E9E6BB709B}"/>
    <cellStyle name="Normal 14 6 3 3 2" xfId="4873" xr:uid="{9AE3948E-3252-4955-8E19-DBA90AC7C12D}"/>
    <cellStyle name="Normal 14 6 3 3 2 2" xfId="4874" xr:uid="{4C6942CE-7552-4145-A90C-1B00C7CAF4AA}"/>
    <cellStyle name="Normal 14 6 3 3 3" xfId="4875" xr:uid="{F03AAD81-417F-49C8-BFD6-E6D0CF02DD48}"/>
    <cellStyle name="Normal 14 6 3 3 3 2" xfId="4876" xr:uid="{E13467EC-871A-419B-A6C9-23AA2E1E0FEE}"/>
    <cellStyle name="Normal 14 6 3 3 4" xfId="4877" xr:uid="{7E9923CF-0925-4C6C-9D97-93DC66C4A33D}"/>
    <cellStyle name="Normal 14 6 3 4" xfId="4878" xr:uid="{66854F50-E43A-4850-8291-425410D55DA1}"/>
    <cellStyle name="Normal 14 6 3 4 2" xfId="4879" xr:uid="{3BFA6D90-97BA-44C0-A8B7-2C96E507B8B3}"/>
    <cellStyle name="Normal 14 6 3 4 2 2" xfId="4880" xr:uid="{CCFBD61C-6A39-437F-911D-10A22E4BB266}"/>
    <cellStyle name="Normal 14 6 3 4 3" xfId="4881" xr:uid="{27552595-5671-4BF6-B49C-68ACD9E4529E}"/>
    <cellStyle name="Normal 14 6 3 4 3 2" xfId="4882" xr:uid="{2700CBA3-BA0D-43EC-931C-DA40435311D6}"/>
    <cellStyle name="Normal 14 6 3 4 4" xfId="4883" xr:uid="{C7F35A29-1B59-4CF7-8AD1-7BD249F87098}"/>
    <cellStyle name="Normal 14 6 3 5" xfId="4884" xr:uid="{96F622BB-AB79-420C-9E10-DF748BC63804}"/>
    <cellStyle name="Normal 14 6 3 5 2" xfId="4885" xr:uid="{D7B8A091-1DFE-4757-8F47-E9C992D043C6}"/>
    <cellStyle name="Normal 14 6 3 6" xfId="4886" xr:uid="{A1B1DE46-E962-476E-9215-03800BF84AAA}"/>
    <cellStyle name="Normal 14 6 3 6 2" xfId="4887" xr:uid="{E0A33077-F0A8-40D1-ABE0-522AB5F47B74}"/>
    <cellStyle name="Normal 14 6 3 7" xfId="4888" xr:uid="{60726A6A-1D30-4847-B94F-E9190BA18B69}"/>
    <cellStyle name="Normal 14 6 3 7 2" xfId="4889" xr:uid="{3A96D3F7-160E-47F0-B593-274F535209AA}"/>
    <cellStyle name="Normal 14 6 3 8" xfId="4890" xr:uid="{2BA9C66F-7266-4923-97DD-CCCE64BE173F}"/>
    <cellStyle name="Normal 14 6 3 9" xfId="4891" xr:uid="{828DC6FB-ECEF-4727-93B3-BF648889CB4D}"/>
    <cellStyle name="Normal 14 6 3_NOI Ok" xfId="4892" xr:uid="{F981E410-C981-433B-8E70-B9F1339B7E88}"/>
    <cellStyle name="Normal 14 6 4" xfId="4893" xr:uid="{9264218A-988F-4EFC-B640-78BF74305035}"/>
    <cellStyle name="Normal 14 6 4 2" xfId="4894" xr:uid="{95682AD4-423A-4A71-83DB-F9034FDF0A21}"/>
    <cellStyle name="Normal 14 6 4 2 2" xfId="4895" xr:uid="{E61F04F7-7AD7-43C1-8122-90F4C1E7BDC8}"/>
    <cellStyle name="Normal 14 6 4 2 2 2" xfId="4896" xr:uid="{43ECB374-A80E-471C-A6E9-0FF9B5B2590F}"/>
    <cellStyle name="Normal 14 6 4 2 3" xfId="4897" xr:uid="{0B9FF9C3-86BD-496B-B42C-0FA19FD52289}"/>
    <cellStyle name="Normal 14 6 4 2 3 2" xfId="4898" xr:uid="{532ADF32-E8D4-4BDC-97C8-8120AF04FF84}"/>
    <cellStyle name="Normal 14 6 4 2 4" xfId="4899" xr:uid="{3C6FE462-1BD3-4C50-86B0-4C64FDFE8E7E}"/>
    <cellStyle name="Normal 14 6 4 2 5" xfId="4900" xr:uid="{77C541AD-6E9D-4CB3-AC66-1B2AEC85C43F}"/>
    <cellStyle name="Normal 14 6 4 2 6" xfId="4901" xr:uid="{E14E33E9-3798-4628-A1E9-9A2BD060F0CD}"/>
    <cellStyle name="Normal 14 6 4 3" xfId="4902" xr:uid="{BB6C6670-994C-42F7-A5C9-E52A5844BB33}"/>
    <cellStyle name="Normal 14 6 4 3 2" xfId="4903" xr:uid="{691C1667-24AA-443B-AE7C-1F1569817974}"/>
    <cellStyle name="Normal 14 6 4 3 2 2" xfId="4904" xr:uid="{658622A4-BD8F-4909-8877-C0E78599D30D}"/>
    <cellStyle name="Normal 14 6 4 3 3" xfId="4905" xr:uid="{F4774630-F31A-4C8F-BE1F-0590CD1BD715}"/>
    <cellStyle name="Normal 14 6 4 3 3 2" xfId="4906" xr:uid="{0B4AA78C-134C-4161-AC9E-74B51BE6EFD6}"/>
    <cellStyle name="Normal 14 6 4 3 4" xfId="4907" xr:uid="{F285BC83-D530-44C9-9876-2F9D327E6267}"/>
    <cellStyle name="Normal 14 6 4 4" xfId="4908" xr:uid="{885929B9-B20E-41EF-95A4-83E105BEB47F}"/>
    <cellStyle name="Normal 14 6 4 4 2" xfId="4909" xr:uid="{DBAC19AD-88CA-4F1A-951D-03B537677C68}"/>
    <cellStyle name="Normal 14 6 4 4 2 2" xfId="4910" xr:uid="{0C6B06A7-0A64-4CF2-A599-393F51FA331A}"/>
    <cellStyle name="Normal 14 6 4 4 3" xfId="4911" xr:uid="{47D43046-C353-40E3-912F-F756F9EB5CEB}"/>
    <cellStyle name="Normal 14 6 4 4 3 2" xfId="4912" xr:uid="{5F4B8059-1CF0-4FF2-87F6-F46B3ED0B4FA}"/>
    <cellStyle name="Normal 14 6 4 4 4" xfId="4913" xr:uid="{4187344A-EB5D-487D-8741-B62516FF59A8}"/>
    <cellStyle name="Normal 14 6 4 5" xfId="4914" xr:uid="{6D2D9A4F-9E00-423E-AA41-B0919EC081F3}"/>
    <cellStyle name="Normal 14 6 4 5 2" xfId="4915" xr:uid="{961C645E-BA36-42F7-ACF9-006DE8CA31FD}"/>
    <cellStyle name="Normal 14 6 4 6" xfId="4916" xr:uid="{7D3071AE-2DFE-4184-A2C9-F03F36AE034F}"/>
    <cellStyle name="Normal 14 6 4 6 2" xfId="4917" xr:uid="{A9171A58-AAEF-41D3-99F4-A8A6571DA8AE}"/>
    <cellStyle name="Normal 14 6 4 7" xfId="4918" xr:uid="{CCC72E46-2C1A-49CB-A51A-5C44E2BCA486}"/>
    <cellStyle name="Normal 14 6 4 7 2" xfId="4919" xr:uid="{33F1FF0D-3247-4521-A0BE-30FF7A507A1E}"/>
    <cellStyle name="Normal 14 6 4 8" xfId="4920" xr:uid="{6A1DBE69-2CCE-4741-8DD2-9D0B79D0AB5D}"/>
    <cellStyle name="Normal 14 6 4 9" xfId="4921" xr:uid="{5E38FC48-2073-493C-979B-567FFFB2ACAF}"/>
    <cellStyle name="Normal 14 6 4_NOI Ok" xfId="4922" xr:uid="{D9605EAF-4860-4A79-8F7B-971C17D7D488}"/>
    <cellStyle name="Normal 14 6 5" xfId="4923" xr:uid="{30F7FBFF-BE26-44EE-9777-8D175CDA790D}"/>
    <cellStyle name="Normal 14 6 5 2" xfId="4924" xr:uid="{B4F53DAD-5C66-4A69-8BB2-D4E5B1666B58}"/>
    <cellStyle name="Normal 14 6 5 2 2" xfId="4925" xr:uid="{2E91F368-7312-4D2E-A552-91A052A0AA17}"/>
    <cellStyle name="Normal 14 6 5 3" xfId="4926" xr:uid="{B4D56B24-6D99-4BA4-A1F5-257E30CA0ED7}"/>
    <cellStyle name="Normal 14 6 5 3 2" xfId="4927" xr:uid="{BEA2C0F3-7A37-428D-937A-D96A4C50BEEF}"/>
    <cellStyle name="Normal 14 6 5 4" xfId="4928" xr:uid="{803C5073-4014-4DB7-9ED9-2E889C24EDC7}"/>
    <cellStyle name="Normal 14 6 5 5" xfId="4929" xr:uid="{76CA6C4D-D215-4AEC-A9F9-B68E5420E26F}"/>
    <cellStyle name="Normal 14 6 5 6" xfId="4930" xr:uid="{B45E6771-2FED-4E03-95D2-09E326533180}"/>
    <cellStyle name="Normal 14 6 6" xfId="4931" xr:uid="{909AAC01-CFF1-4769-9282-5694C4C1A285}"/>
    <cellStyle name="Normal 14 6 6 2" xfId="4932" xr:uid="{DF5BD1C0-2787-4578-89CB-7DC59DA8A4A4}"/>
    <cellStyle name="Normal 14 6 6 2 2" xfId="4933" xr:uid="{8CCC0F29-31B6-4989-B326-16F7E8B2C0C0}"/>
    <cellStyle name="Normal 14 6 6 3" xfId="4934" xr:uid="{19F6586C-19D7-4F8D-987F-8E2D9285A26B}"/>
    <cellStyle name="Normal 14 6 6 3 2" xfId="4935" xr:uid="{A397CE47-2789-4FA7-BA0D-F2065475EC87}"/>
    <cellStyle name="Normal 14 6 6 4" xfId="4936" xr:uid="{C907D82A-1F7B-4784-9062-F55489E40F89}"/>
    <cellStyle name="Normal 14 6 7" xfId="4937" xr:uid="{1CC8BD53-6A89-4146-BE06-1795676AF8AA}"/>
    <cellStyle name="Normal 14 6 7 2" xfId="4938" xr:uid="{85CD9711-4960-4FA2-B068-263999473068}"/>
    <cellStyle name="Normal 14 6 7 2 2" xfId="4939" xr:uid="{EFEC06C0-6FF2-4C21-A8D9-B70AA188F7A5}"/>
    <cellStyle name="Normal 14 6 7 3" xfId="4940" xr:uid="{EB416B1D-69BB-493C-A420-A3FE10028DA3}"/>
    <cellStyle name="Normal 14 6 7 3 2" xfId="4941" xr:uid="{985D3311-0190-48C4-803D-9EB2209BF9BA}"/>
    <cellStyle name="Normal 14 6 7 4" xfId="4942" xr:uid="{71C6F044-6A96-496D-863F-BE2F6D8FFFEB}"/>
    <cellStyle name="Normal 14 6 8" xfId="4943" xr:uid="{3F062C07-0980-4B3F-9B78-DBC6921BD423}"/>
    <cellStyle name="Normal 14 6 8 2" xfId="4944" xr:uid="{CFB8A4C0-6CB8-459D-8657-33BD98E05FAD}"/>
    <cellStyle name="Normal 14 6 9" xfId="4945" xr:uid="{D13CCFA6-7051-4A75-99F5-8B609718C6FF}"/>
    <cellStyle name="Normal 14 6 9 2" xfId="4946" xr:uid="{2C1D51C9-C9DA-4A1F-9834-181BE6D8772F}"/>
    <cellStyle name="Normal 14 6_NOI Ok" xfId="4947" xr:uid="{66CA4589-23B3-475C-B643-8A07A14E2DED}"/>
    <cellStyle name="Normal 14 7" xfId="4948" xr:uid="{889A01E9-35E9-446A-B54F-EFCC439B307F}"/>
    <cellStyle name="Normal 14 7 10" xfId="4949" xr:uid="{C3ECF789-A816-442B-99DD-18B17CBC44C7}"/>
    <cellStyle name="Normal 14 7 10 2" xfId="4950" xr:uid="{0D35A169-9917-4574-A538-663CC641DA68}"/>
    <cellStyle name="Normal 14 7 11" xfId="4951" xr:uid="{FAC777CB-CC1D-4ED1-A4E0-930E5B10A275}"/>
    <cellStyle name="Normal 14 7 12" xfId="4952" xr:uid="{2987C36B-AA6A-4308-8FCE-0251FAAC3288}"/>
    <cellStyle name="Normal 14 7 2" xfId="4953" xr:uid="{248DA0E4-2299-4432-95DC-1532283FDFFD}"/>
    <cellStyle name="Normal 14 7 2 2" xfId="4954" xr:uid="{AE85C425-59AB-434D-9756-941C2D8FE7F1}"/>
    <cellStyle name="Normal 14 7 2 2 2" xfId="4955" xr:uid="{F043F105-44BD-4613-BE72-9013EF973326}"/>
    <cellStyle name="Normal 14 7 2 2 2 2" xfId="4956" xr:uid="{2AB81698-D782-4645-ABDD-F07F77CE6720}"/>
    <cellStyle name="Normal 14 7 2 2 3" xfId="4957" xr:uid="{316187AC-10BB-4879-9D8A-6A87B368A21E}"/>
    <cellStyle name="Normal 14 7 2 2 3 2" xfId="4958" xr:uid="{8003747A-3A2C-41EA-BB97-FF658B34CEC9}"/>
    <cellStyle name="Normal 14 7 2 2 4" xfId="4959" xr:uid="{262B0B3E-F816-4D7C-84FD-138531289110}"/>
    <cellStyle name="Normal 14 7 2 2 5" xfId="4960" xr:uid="{E2BA7A91-5327-45CA-A3F0-804E883CDEB3}"/>
    <cellStyle name="Normal 14 7 2 2 6" xfId="4961" xr:uid="{346D14E4-6B4E-46C1-B4E4-BE56E704F140}"/>
    <cellStyle name="Normal 14 7 2 3" xfId="4962" xr:uid="{68F5CB25-2442-4F00-B4CE-571CBAC662C4}"/>
    <cellStyle name="Normal 14 7 2 3 2" xfId="4963" xr:uid="{591BFF5E-0E10-44C7-BFDF-5E63296FC831}"/>
    <cellStyle name="Normal 14 7 2 3 2 2" xfId="4964" xr:uid="{85B1DE7F-9F30-4D9C-B066-87FC651E66D4}"/>
    <cellStyle name="Normal 14 7 2 3 3" xfId="4965" xr:uid="{883CC59E-8376-4562-9E88-07A9C67807D4}"/>
    <cellStyle name="Normal 14 7 2 3 3 2" xfId="4966" xr:uid="{CDE178E0-5E1A-4DD6-8552-DCCFEFD697B7}"/>
    <cellStyle name="Normal 14 7 2 3 4" xfId="4967" xr:uid="{2FFD513E-D154-4709-A032-168DF2A3C8D7}"/>
    <cellStyle name="Normal 14 7 2 4" xfId="4968" xr:uid="{3491D02F-DE37-4809-9E7B-428D6162710C}"/>
    <cellStyle name="Normal 14 7 2 4 2" xfId="4969" xr:uid="{3FD1584E-6A52-4DE1-9C27-1EBD2486625A}"/>
    <cellStyle name="Normal 14 7 2 4 2 2" xfId="4970" xr:uid="{FF54D1DD-DE8C-4FC4-B24E-4713A95F110D}"/>
    <cellStyle name="Normal 14 7 2 4 3" xfId="4971" xr:uid="{4E10A43A-E9B1-4865-B57E-B016694A0081}"/>
    <cellStyle name="Normal 14 7 2 4 3 2" xfId="4972" xr:uid="{4462BAA0-D253-4D50-9AD3-9D6FBDED0B74}"/>
    <cellStyle name="Normal 14 7 2 4 4" xfId="4973" xr:uid="{679A301E-58B6-4C7F-A928-2F56F672C663}"/>
    <cellStyle name="Normal 14 7 2 5" xfId="4974" xr:uid="{5FB300AD-2970-4004-9613-AC7BF703466E}"/>
    <cellStyle name="Normal 14 7 2 5 2" xfId="4975" xr:uid="{8C3113EC-B32F-4CF0-B34E-AD0876E1633C}"/>
    <cellStyle name="Normal 14 7 2 6" xfId="4976" xr:uid="{47D70827-6C20-415E-93C7-E2337143B9F5}"/>
    <cellStyle name="Normal 14 7 2 6 2" xfId="4977" xr:uid="{0F68B7C6-A118-4FBA-8D0F-A1B6602ED67D}"/>
    <cellStyle name="Normal 14 7 2 7" xfId="4978" xr:uid="{18B0801C-E0BC-4337-B122-4B1A44C09DE9}"/>
    <cellStyle name="Normal 14 7 2 7 2" xfId="4979" xr:uid="{A6788510-91FD-4341-ADC6-BC965F7A231A}"/>
    <cellStyle name="Normal 14 7 2 8" xfId="4980" xr:uid="{A0B17BC5-68DA-4948-B8CA-D7F2BE24F0CA}"/>
    <cellStyle name="Normal 14 7 2 9" xfId="4981" xr:uid="{9F6E167E-915B-4EA6-9DB8-25A2BFDA1137}"/>
    <cellStyle name="Normal 14 7 2_NOI Ok" xfId="4982" xr:uid="{F1E52EB5-C5DB-4EB2-854B-B0916DCFB08D}"/>
    <cellStyle name="Normal 14 7 3" xfId="4983" xr:uid="{75C3FFFA-2496-4E22-9517-346845786D1A}"/>
    <cellStyle name="Normal 14 7 3 2" xfId="4984" xr:uid="{F6199E10-BAA4-46C3-A04E-984F9AC6C727}"/>
    <cellStyle name="Normal 14 7 3 2 2" xfId="4985" xr:uid="{71BC8B5C-BFD0-4CC1-8EF5-9F1035E3736B}"/>
    <cellStyle name="Normal 14 7 3 2 2 2" xfId="4986" xr:uid="{091E2E58-7EAB-41D9-BBDF-EA9CF6D80402}"/>
    <cellStyle name="Normal 14 7 3 2 3" xfId="4987" xr:uid="{3D15A2EB-299E-48CF-8727-278368E8B010}"/>
    <cellStyle name="Normal 14 7 3 2 3 2" xfId="4988" xr:uid="{1A53DE40-29BF-453A-A234-9C15E6104253}"/>
    <cellStyle name="Normal 14 7 3 2 4" xfId="4989" xr:uid="{0C5F678E-2858-4D4C-ACBF-37AFBF9F3BAB}"/>
    <cellStyle name="Normal 14 7 3 2 5" xfId="4990" xr:uid="{62DB4D50-BDBA-4BDA-AF15-6A1356415E82}"/>
    <cellStyle name="Normal 14 7 3 2 6" xfId="4991" xr:uid="{423CBCCB-D1C8-453B-931B-82DBA82E0B17}"/>
    <cellStyle name="Normal 14 7 3 3" xfId="4992" xr:uid="{20516C24-3DB2-44CF-9E75-6E047F46EAEB}"/>
    <cellStyle name="Normal 14 7 3 3 2" xfId="4993" xr:uid="{25DBAC7F-A8F4-44F8-8FB9-D1A926CBA92F}"/>
    <cellStyle name="Normal 14 7 3 3 2 2" xfId="4994" xr:uid="{A530CCB7-5F08-4FC8-B641-B5374D9501C4}"/>
    <cellStyle name="Normal 14 7 3 3 3" xfId="4995" xr:uid="{1839C960-E098-4ACE-AA46-DABF319A9190}"/>
    <cellStyle name="Normal 14 7 3 3 3 2" xfId="4996" xr:uid="{01FE1C0F-0016-4303-BC9A-0F7FA5C63EE2}"/>
    <cellStyle name="Normal 14 7 3 3 4" xfId="4997" xr:uid="{75740786-45E4-43E8-90CF-FED4AB713184}"/>
    <cellStyle name="Normal 14 7 3 4" xfId="4998" xr:uid="{475E4B87-FC74-402E-B4F2-5930AB5D9681}"/>
    <cellStyle name="Normal 14 7 3 4 2" xfId="4999" xr:uid="{32779237-1770-4BF9-97E3-4452A62F37C8}"/>
    <cellStyle name="Normal 14 7 3 4 2 2" xfId="5000" xr:uid="{B2AD616B-2C97-410B-9654-43CFD0777368}"/>
    <cellStyle name="Normal 14 7 3 4 3" xfId="5001" xr:uid="{18A27393-C54A-4007-BDA4-D7DB849054C5}"/>
    <cellStyle name="Normal 14 7 3 4 3 2" xfId="5002" xr:uid="{FD38599D-29F3-432D-B904-E103F7C5A3AA}"/>
    <cellStyle name="Normal 14 7 3 4 4" xfId="5003" xr:uid="{D18F0D6E-DCBE-4DBB-BD51-6F078C8B7A80}"/>
    <cellStyle name="Normal 14 7 3 5" xfId="5004" xr:uid="{8366D17C-04DD-4441-BCE4-4F62870E8CD3}"/>
    <cellStyle name="Normal 14 7 3 5 2" xfId="5005" xr:uid="{2DF600AF-EA34-48D4-B003-6768CAFBBA6F}"/>
    <cellStyle name="Normal 14 7 3 6" xfId="5006" xr:uid="{D796F2C4-FCD5-40C7-86D7-91C4B6002997}"/>
    <cellStyle name="Normal 14 7 3 6 2" xfId="5007" xr:uid="{BD36FAF3-B764-4319-A9E9-05125D68D865}"/>
    <cellStyle name="Normal 14 7 3 7" xfId="5008" xr:uid="{F65FFABC-3FA1-4644-967B-2282D8F9C540}"/>
    <cellStyle name="Normal 14 7 3 7 2" xfId="5009" xr:uid="{A21BDD1D-7ACA-4013-B292-0DE8F8C782E0}"/>
    <cellStyle name="Normal 14 7 3 8" xfId="5010" xr:uid="{7545891E-8A13-45C9-AB7A-64D68422DF90}"/>
    <cellStyle name="Normal 14 7 3 9" xfId="5011" xr:uid="{B6BE62B1-69A1-4FD6-8369-93ADCB0BFB6E}"/>
    <cellStyle name="Normal 14 7 3_NOI Ok" xfId="5012" xr:uid="{D1D5DA9E-1B80-4189-8647-0A2B65B08A2B}"/>
    <cellStyle name="Normal 14 7 4" xfId="5013" xr:uid="{DDD89D38-0E8A-412F-B9AC-2F2C41F01003}"/>
    <cellStyle name="Normal 14 7 4 2" xfId="5014" xr:uid="{5D66353E-6F27-4CB4-84FA-AD04734E17D5}"/>
    <cellStyle name="Normal 14 7 4 2 2" xfId="5015" xr:uid="{D59A7473-31B3-486C-AE9C-44A64475BF31}"/>
    <cellStyle name="Normal 14 7 4 2 2 2" xfId="5016" xr:uid="{B0069B2C-1971-4585-8AB7-ADA8F080718D}"/>
    <cellStyle name="Normal 14 7 4 2 3" xfId="5017" xr:uid="{05E71A46-5E14-4CC7-904C-F0DB90C5234D}"/>
    <cellStyle name="Normal 14 7 4 2 3 2" xfId="5018" xr:uid="{25268F90-9FBA-42BA-A7E4-77066F3E3D04}"/>
    <cellStyle name="Normal 14 7 4 2 4" xfId="5019" xr:uid="{17CCAC34-4501-45BC-BCD7-8C3E5C7D4570}"/>
    <cellStyle name="Normal 14 7 4 2 5" xfId="5020" xr:uid="{D03F358A-BBCA-4E3A-8530-347E079BBCF8}"/>
    <cellStyle name="Normal 14 7 4 2 6" xfId="5021" xr:uid="{AB8BC245-3C46-428F-A2DB-AC31557DC7BC}"/>
    <cellStyle name="Normal 14 7 4 3" xfId="5022" xr:uid="{88652A48-E768-4E05-9833-CF17BB1CC690}"/>
    <cellStyle name="Normal 14 7 4 3 2" xfId="5023" xr:uid="{F1BA7761-A039-4D4B-93BD-C26B859482DB}"/>
    <cellStyle name="Normal 14 7 4 3 2 2" xfId="5024" xr:uid="{79EF5317-93B4-473A-AB7B-3BB129477B90}"/>
    <cellStyle name="Normal 14 7 4 3 3" xfId="5025" xr:uid="{2BD4754C-4E7E-4E59-A3A8-FD438D8B91C2}"/>
    <cellStyle name="Normal 14 7 4 3 3 2" xfId="5026" xr:uid="{5AEA6036-7FB4-4671-AF21-3BE835D8B236}"/>
    <cellStyle name="Normal 14 7 4 3 4" xfId="5027" xr:uid="{992D1933-8DFB-4A68-96AD-27A9A7E8B0E3}"/>
    <cellStyle name="Normal 14 7 4 4" xfId="5028" xr:uid="{BBA35BC7-F49C-4873-AF97-3F875DE1F4D7}"/>
    <cellStyle name="Normal 14 7 4 4 2" xfId="5029" xr:uid="{2E1CDF85-24C3-499A-9166-E5BF493DE75D}"/>
    <cellStyle name="Normal 14 7 4 4 2 2" xfId="5030" xr:uid="{2D8CF6E9-44C4-4C1D-8FA3-3D98E64D4CA1}"/>
    <cellStyle name="Normal 14 7 4 4 3" xfId="5031" xr:uid="{29CE7A44-1897-4BF8-98A9-5BC760F18581}"/>
    <cellStyle name="Normal 14 7 4 4 3 2" xfId="5032" xr:uid="{7822E1A7-6109-40D8-818D-61BDCD16DECF}"/>
    <cellStyle name="Normal 14 7 4 4 4" xfId="5033" xr:uid="{B414EFAA-B09D-40BA-8B27-F4A5AAAFFBD5}"/>
    <cellStyle name="Normal 14 7 4 5" xfId="5034" xr:uid="{74FB41A0-DAB9-4F5C-856A-75899976127C}"/>
    <cellStyle name="Normal 14 7 4 5 2" xfId="5035" xr:uid="{FEF50884-BB1E-4CCC-95BE-7EC523EEFAF3}"/>
    <cellStyle name="Normal 14 7 4 6" xfId="5036" xr:uid="{C18EE12F-CD93-42C9-8405-24C373886130}"/>
    <cellStyle name="Normal 14 7 4 6 2" xfId="5037" xr:uid="{3B7B8F19-0461-4D72-A41E-CE7384999E18}"/>
    <cellStyle name="Normal 14 7 4 7" xfId="5038" xr:uid="{F4F20667-CC9C-4E51-A8E7-B93413304EF6}"/>
    <cellStyle name="Normal 14 7 4 7 2" xfId="5039" xr:uid="{497EA58D-E15E-45FB-A475-D14CF36FA059}"/>
    <cellStyle name="Normal 14 7 4 8" xfId="5040" xr:uid="{B78C0879-DA17-4662-A785-37FEC2CAAFE5}"/>
    <cellStyle name="Normal 14 7 4 9" xfId="5041" xr:uid="{45B3DE26-DC44-4D0A-84FB-9D668AF5B3C8}"/>
    <cellStyle name="Normal 14 7 4_NOI Ok" xfId="5042" xr:uid="{1CEC8B1E-AE07-442E-91C5-040FAC55A484}"/>
    <cellStyle name="Normal 14 7 5" xfId="5043" xr:uid="{0EBF13FD-A53B-4240-A0D7-97D9C79F3FD9}"/>
    <cellStyle name="Normal 14 7 5 2" xfId="5044" xr:uid="{3E88813D-6ADE-440A-AA20-0F5CB4F90256}"/>
    <cellStyle name="Normal 14 7 5 2 2" xfId="5045" xr:uid="{9C72E662-DCF6-41C8-B823-5250A75EE1D9}"/>
    <cellStyle name="Normal 14 7 5 3" xfId="5046" xr:uid="{5DCADE04-AB6C-4E5E-BFDA-54FAC160C53C}"/>
    <cellStyle name="Normal 14 7 5 3 2" xfId="5047" xr:uid="{017AD61F-9BEE-4288-A449-EE6257B89CEB}"/>
    <cellStyle name="Normal 14 7 5 4" xfId="5048" xr:uid="{F9A7AF7A-E413-4BC9-9D65-F78579B4E450}"/>
    <cellStyle name="Normal 14 7 5 5" xfId="5049" xr:uid="{78F78A7B-B178-445E-95D0-EF544CC6FA38}"/>
    <cellStyle name="Normal 14 7 5 6" xfId="5050" xr:uid="{E8B9CC89-E7DB-4FC9-BC2E-2E40C4C277F8}"/>
    <cellStyle name="Normal 14 7 6" xfId="5051" xr:uid="{CB2DAC18-74F2-4DAD-9C8B-BB2DDFAF13AB}"/>
    <cellStyle name="Normal 14 7 6 2" xfId="5052" xr:uid="{DD326E72-58C4-4A21-9811-C1E428E1053A}"/>
    <cellStyle name="Normal 14 7 6 2 2" xfId="5053" xr:uid="{C08C8E28-CACA-4D8B-AF52-7A0ADD97C395}"/>
    <cellStyle name="Normal 14 7 6 3" xfId="5054" xr:uid="{98D570A0-24F9-430C-9259-C7AF391775C9}"/>
    <cellStyle name="Normal 14 7 6 3 2" xfId="5055" xr:uid="{64F4DF52-EBF1-44F8-B3FD-B70DC57C4111}"/>
    <cellStyle name="Normal 14 7 6 4" xfId="5056" xr:uid="{927736B5-87DA-4DAA-A39A-768FBCE48BDC}"/>
    <cellStyle name="Normal 14 7 7" xfId="5057" xr:uid="{75281B61-6384-4322-A1C2-29F7C3EF13A2}"/>
    <cellStyle name="Normal 14 7 7 2" xfId="5058" xr:uid="{21647958-E1D7-4509-A7AC-32A1CEF3828C}"/>
    <cellStyle name="Normal 14 7 7 2 2" xfId="5059" xr:uid="{59B6D494-105B-4487-92EA-910853EA09E6}"/>
    <cellStyle name="Normal 14 7 7 3" xfId="5060" xr:uid="{DE335291-011E-4094-84A9-952B7854710D}"/>
    <cellStyle name="Normal 14 7 7 3 2" xfId="5061" xr:uid="{2F1D1525-DD89-4EBA-B60A-736E3BBD3843}"/>
    <cellStyle name="Normal 14 7 7 4" xfId="5062" xr:uid="{E4F834E8-8D80-47D2-91C3-30F7D48F8B9F}"/>
    <cellStyle name="Normal 14 7 8" xfId="5063" xr:uid="{736CE58B-1C5B-4823-BE97-4A8B20AD7398}"/>
    <cellStyle name="Normal 14 7 8 2" xfId="5064" xr:uid="{6B485489-78FF-4D80-A0C1-51C083BA7F32}"/>
    <cellStyle name="Normal 14 7 9" xfId="5065" xr:uid="{39E9DB17-B27C-4B01-9063-746788221AD1}"/>
    <cellStyle name="Normal 14 7 9 2" xfId="5066" xr:uid="{75E575B0-EB4F-4314-B562-754E149ACAB9}"/>
    <cellStyle name="Normal 14 7_NOI Ok" xfId="5067" xr:uid="{01F9D88A-241D-4AF9-8C22-3E84B1E10AED}"/>
    <cellStyle name="Normal 14 8" xfId="5068" xr:uid="{AB1AE334-61AE-4E38-A98E-5AE7ADEF714B}"/>
    <cellStyle name="Normal 14 8 10" xfId="5069" xr:uid="{5CBD0681-0888-44A1-A4A8-BC7370B70206}"/>
    <cellStyle name="Normal 14 8 10 2" xfId="5070" xr:uid="{61FE0AE5-A009-492E-90FF-D1A00CC83225}"/>
    <cellStyle name="Normal 14 8 11" xfId="5071" xr:uid="{8B808248-566C-4182-AA06-758A1C46996F}"/>
    <cellStyle name="Normal 14 8 12" xfId="5072" xr:uid="{FF4A55F9-DE38-42F5-B638-569B1DF4AF15}"/>
    <cellStyle name="Normal 14 8 2" xfId="5073" xr:uid="{65C54FBE-E056-4A2A-AF22-D2628DD5FEDA}"/>
    <cellStyle name="Normal 14 8 2 2" xfId="5074" xr:uid="{D06F77A2-6E72-4BB7-A2E9-876EA55A1505}"/>
    <cellStyle name="Normal 14 8 2 2 2" xfId="5075" xr:uid="{B7B2B49C-0584-4BD7-AE44-2D739548B8A2}"/>
    <cellStyle name="Normal 14 8 2 2 2 2" xfId="5076" xr:uid="{97E17368-D3EC-4F9B-B4F8-7B76B839E740}"/>
    <cellStyle name="Normal 14 8 2 2 3" xfId="5077" xr:uid="{D7080C0D-5070-431E-8201-66B09B4919E0}"/>
    <cellStyle name="Normal 14 8 2 2 3 2" xfId="5078" xr:uid="{DDD2C8E5-0C37-4EA9-8A33-D15CF62B5E2E}"/>
    <cellStyle name="Normal 14 8 2 2 4" xfId="5079" xr:uid="{9C24C8F8-0D1C-48E4-BFA5-56DD35A0A412}"/>
    <cellStyle name="Normal 14 8 2 2 5" xfId="5080" xr:uid="{9967A7CC-98DB-491D-8F83-BD09730E7EEC}"/>
    <cellStyle name="Normal 14 8 2 2 6" xfId="5081" xr:uid="{1F498623-935C-42EA-AB1E-175312FBEEF2}"/>
    <cellStyle name="Normal 14 8 2 3" xfId="5082" xr:uid="{BFD947B5-6D0C-4708-80ED-17E8A8A7385F}"/>
    <cellStyle name="Normal 14 8 2 3 2" xfId="5083" xr:uid="{E683DBF9-BDCF-4387-9E57-2FF35E251E34}"/>
    <cellStyle name="Normal 14 8 2 3 2 2" xfId="5084" xr:uid="{9C81FFAA-DB2B-49B6-BEF9-09F6136D1792}"/>
    <cellStyle name="Normal 14 8 2 3 3" xfId="5085" xr:uid="{E3641E2C-414F-4088-B12A-04A248FC255E}"/>
    <cellStyle name="Normal 14 8 2 3 3 2" xfId="5086" xr:uid="{C0865476-30DE-4A4E-B0A0-97DE19F5DF6A}"/>
    <cellStyle name="Normal 14 8 2 3 4" xfId="5087" xr:uid="{9DB00965-F8E5-4225-B7C2-3B1752A24CBA}"/>
    <cellStyle name="Normal 14 8 2 4" xfId="5088" xr:uid="{BEE4F12A-ABE1-4C48-8899-09EBEA4CCDCE}"/>
    <cellStyle name="Normal 14 8 2 4 2" xfId="5089" xr:uid="{B7439F71-0D6E-4B2A-81BC-B5CE73E18D9F}"/>
    <cellStyle name="Normal 14 8 2 4 2 2" xfId="5090" xr:uid="{1E51D608-4251-4AB6-8874-D3BA6A27E430}"/>
    <cellStyle name="Normal 14 8 2 4 3" xfId="5091" xr:uid="{DF0FAA16-61CE-44BB-B67E-5D69EFC30E56}"/>
    <cellStyle name="Normal 14 8 2 4 3 2" xfId="5092" xr:uid="{65C2EDF4-4DE7-4527-8B94-667C5B46398A}"/>
    <cellStyle name="Normal 14 8 2 4 4" xfId="5093" xr:uid="{64583607-B769-4801-A154-069319053C02}"/>
    <cellStyle name="Normal 14 8 2 5" xfId="5094" xr:uid="{9B706BAB-8509-4D53-B280-2D080FE598B2}"/>
    <cellStyle name="Normal 14 8 2 5 2" xfId="5095" xr:uid="{137DABB5-5719-4CDE-B531-EFFCD4DEB08E}"/>
    <cellStyle name="Normal 14 8 2 6" xfId="5096" xr:uid="{96BD90B9-AAD7-4A5D-94A6-A5CA30708549}"/>
    <cellStyle name="Normal 14 8 2 6 2" xfId="5097" xr:uid="{86119850-1981-4BD4-AC30-DBBFAAFB7147}"/>
    <cellStyle name="Normal 14 8 2 7" xfId="5098" xr:uid="{E9F558E0-8C20-4B90-BCA3-AF10865D1192}"/>
    <cellStyle name="Normal 14 8 2 7 2" xfId="5099" xr:uid="{E742EA11-8F2A-48F0-B66C-4D23FF29F497}"/>
    <cellStyle name="Normal 14 8 2 8" xfId="5100" xr:uid="{D5F41D6E-75EC-49DD-8FFD-80206CE3CA6B}"/>
    <cellStyle name="Normal 14 8 2 9" xfId="5101" xr:uid="{746D433F-E40C-46F6-803E-7E75B4B2E29B}"/>
    <cellStyle name="Normal 14 8 2_NOI Ok" xfId="5102" xr:uid="{21B411DD-980F-44A8-B689-4929C2D5E04B}"/>
    <cellStyle name="Normal 14 8 3" xfId="5103" xr:uid="{BCD4B1D7-0099-48CB-BD75-0389D2660EE4}"/>
    <cellStyle name="Normal 14 8 3 2" xfId="5104" xr:uid="{8CFD0309-650F-4AF2-8E21-373DFCC9A59F}"/>
    <cellStyle name="Normal 14 8 3 2 2" xfId="5105" xr:uid="{F516F4E0-2B59-4882-982F-901E45F7D549}"/>
    <cellStyle name="Normal 14 8 3 2 2 2" xfId="5106" xr:uid="{0BC1E69D-1408-494D-9A46-98E0E3E3BE56}"/>
    <cellStyle name="Normal 14 8 3 2 3" xfId="5107" xr:uid="{78AF218A-C3CE-4B22-B39D-046289ED0A6D}"/>
    <cellStyle name="Normal 14 8 3 2 3 2" xfId="5108" xr:uid="{DE0E5FB7-3A02-4A1A-AF46-6FD8A0C48ED3}"/>
    <cellStyle name="Normal 14 8 3 2 4" xfId="5109" xr:uid="{7C7F7EA6-44CE-4A2B-ABE1-0508CC895585}"/>
    <cellStyle name="Normal 14 8 3 2 5" xfId="5110" xr:uid="{886ECBAA-FEAF-4945-8229-CD5EE3948D11}"/>
    <cellStyle name="Normal 14 8 3 2 6" xfId="5111" xr:uid="{63118C4A-C264-4DBD-AA85-159520291FC3}"/>
    <cellStyle name="Normal 14 8 3 3" xfId="5112" xr:uid="{4DF22D7A-E45B-43D3-9716-9A2298D9B482}"/>
    <cellStyle name="Normal 14 8 3 3 2" xfId="5113" xr:uid="{76F0E79C-71E8-4846-BA66-875C759120D6}"/>
    <cellStyle name="Normal 14 8 3 3 2 2" xfId="5114" xr:uid="{DD3E5FC2-368A-4DF3-A3F9-11D5A74FF71B}"/>
    <cellStyle name="Normal 14 8 3 3 3" xfId="5115" xr:uid="{AC888683-3454-481C-B088-14BE91E27CB2}"/>
    <cellStyle name="Normal 14 8 3 3 3 2" xfId="5116" xr:uid="{789BB0AC-12B1-4965-8340-144C6F19D2A9}"/>
    <cellStyle name="Normal 14 8 3 3 4" xfId="5117" xr:uid="{663DF8E1-BC74-4D89-954E-707B07F83A98}"/>
    <cellStyle name="Normal 14 8 3 4" xfId="5118" xr:uid="{25C17AF0-D90A-4269-9790-D25F37C12892}"/>
    <cellStyle name="Normal 14 8 3 4 2" xfId="5119" xr:uid="{7C1DCEBB-CB40-4D61-9D5E-BF6C9AE2DF64}"/>
    <cellStyle name="Normal 14 8 3 4 2 2" xfId="5120" xr:uid="{D81A8F70-50D4-4509-83A6-F344D381E965}"/>
    <cellStyle name="Normal 14 8 3 4 3" xfId="5121" xr:uid="{148C573F-559C-47EC-8EA9-53E5E86E4205}"/>
    <cellStyle name="Normal 14 8 3 4 3 2" xfId="5122" xr:uid="{094A9D8F-0DB2-4241-95D5-6BD11587E6D6}"/>
    <cellStyle name="Normal 14 8 3 4 4" xfId="5123" xr:uid="{88D68BC9-1880-471E-BF1A-9F245F357FFB}"/>
    <cellStyle name="Normal 14 8 3 5" xfId="5124" xr:uid="{16EBE82C-44EB-4C0E-A901-7A47B756420A}"/>
    <cellStyle name="Normal 14 8 3 5 2" xfId="5125" xr:uid="{CA7073F6-D802-49C6-ACF1-460633C728AA}"/>
    <cellStyle name="Normal 14 8 3 6" xfId="5126" xr:uid="{67B91AFA-159F-4F76-849C-F3AF148064DB}"/>
    <cellStyle name="Normal 14 8 3 6 2" xfId="5127" xr:uid="{2C9FD3D2-AA71-4EF3-A784-6ABB54A02393}"/>
    <cellStyle name="Normal 14 8 3 7" xfId="5128" xr:uid="{F08639E8-1542-4AED-9DDE-656D312A41AE}"/>
    <cellStyle name="Normal 14 8 3 7 2" xfId="5129" xr:uid="{7B6074DE-BFF4-4043-A92A-C532493B740B}"/>
    <cellStyle name="Normal 14 8 3 8" xfId="5130" xr:uid="{9726663A-CE6F-47FD-91EB-B15C79FA2C22}"/>
    <cellStyle name="Normal 14 8 3 9" xfId="5131" xr:uid="{AFAFA51F-1507-4688-9265-C764AF68C07C}"/>
    <cellStyle name="Normal 14 8 3_NOI Ok" xfId="5132" xr:uid="{DE5A7056-0232-4057-90ED-0B985AD265D0}"/>
    <cellStyle name="Normal 14 8 4" xfId="5133" xr:uid="{36EAE085-F527-4FCF-9AA9-2B720FFEE2E0}"/>
    <cellStyle name="Normal 14 8 4 2" xfId="5134" xr:uid="{BCC55EAD-A5B5-4B17-8D57-0C0CDC3E8BFA}"/>
    <cellStyle name="Normal 14 8 4 2 2" xfId="5135" xr:uid="{AA6CA584-2905-4A49-853E-BA8C320E9AA7}"/>
    <cellStyle name="Normal 14 8 4 2 2 2" xfId="5136" xr:uid="{6CD8545A-479F-4951-810C-ABB027F4BC6B}"/>
    <cellStyle name="Normal 14 8 4 2 3" xfId="5137" xr:uid="{DC314A41-8286-461B-8EAD-A3675B3E099E}"/>
    <cellStyle name="Normal 14 8 4 2 3 2" xfId="5138" xr:uid="{D699885E-22FB-4063-8B78-CB4F64B283CB}"/>
    <cellStyle name="Normal 14 8 4 2 4" xfId="5139" xr:uid="{50EBFA52-C9C0-4884-84BA-C3DB89A6B857}"/>
    <cellStyle name="Normal 14 8 4 2 5" xfId="5140" xr:uid="{030B7BDD-07D9-46D5-912D-114B23436636}"/>
    <cellStyle name="Normal 14 8 4 2 6" xfId="5141" xr:uid="{897AAF61-D301-4F58-AA5A-5E091591A64E}"/>
    <cellStyle name="Normal 14 8 4 3" xfId="5142" xr:uid="{807ED280-6B61-485E-82BD-237E5865BA3A}"/>
    <cellStyle name="Normal 14 8 4 3 2" xfId="5143" xr:uid="{37FAD7AB-DB8D-4BE0-81B8-7745FF77F642}"/>
    <cellStyle name="Normal 14 8 4 3 2 2" xfId="5144" xr:uid="{697624F8-B5C5-4CCE-8CD3-F1D3CAC1FC69}"/>
    <cellStyle name="Normal 14 8 4 3 3" xfId="5145" xr:uid="{A4E05D1D-DEEE-493F-82D2-2EA213781DFB}"/>
    <cellStyle name="Normal 14 8 4 3 3 2" xfId="5146" xr:uid="{0062CA70-827C-4E6A-911F-380D925FAEDC}"/>
    <cellStyle name="Normal 14 8 4 3 4" xfId="5147" xr:uid="{173537B1-1C26-492A-B5C2-54161101AFD1}"/>
    <cellStyle name="Normal 14 8 4 4" xfId="5148" xr:uid="{A2AD339D-EF32-44F5-B3BB-4375B6CA78DC}"/>
    <cellStyle name="Normal 14 8 4 4 2" xfId="5149" xr:uid="{3256DC1A-02C4-4F38-A90C-B88EB91D0093}"/>
    <cellStyle name="Normal 14 8 4 4 2 2" xfId="5150" xr:uid="{D66EC34A-CF37-436C-9A64-7A2819C2707A}"/>
    <cellStyle name="Normal 14 8 4 4 3" xfId="5151" xr:uid="{C95F6AC1-4FB3-46C9-B5B1-070BC57A20BB}"/>
    <cellStyle name="Normal 14 8 4 4 3 2" xfId="5152" xr:uid="{69C14BFA-2783-4C39-A2B0-991757844214}"/>
    <cellStyle name="Normal 14 8 4 4 4" xfId="5153" xr:uid="{B230774E-EA8B-47EE-B19E-77BE83D2BC5D}"/>
    <cellStyle name="Normal 14 8 4 5" xfId="5154" xr:uid="{1A449102-B331-4380-87F7-CE8E4A80EE81}"/>
    <cellStyle name="Normal 14 8 4 5 2" xfId="5155" xr:uid="{D05605C4-F069-4C13-A879-49C8D7BEB2C3}"/>
    <cellStyle name="Normal 14 8 4 6" xfId="5156" xr:uid="{4D92774E-E1C8-4C24-9AAC-A706589C5544}"/>
    <cellStyle name="Normal 14 8 4 6 2" xfId="5157" xr:uid="{EADA5C0A-F152-442F-816B-88F69A2DF823}"/>
    <cellStyle name="Normal 14 8 4 7" xfId="5158" xr:uid="{383AEB60-E6F7-42A7-8183-A0CB07273F6B}"/>
    <cellStyle name="Normal 14 8 4 7 2" xfId="5159" xr:uid="{2B7A3FFC-6E64-4B31-B309-70478B44235E}"/>
    <cellStyle name="Normal 14 8 4 8" xfId="5160" xr:uid="{D3503CBD-73BF-4AAF-9795-8B7FE26D57E5}"/>
    <cellStyle name="Normal 14 8 4 9" xfId="5161" xr:uid="{D583929A-42D1-4770-8CE2-CB4698FD0376}"/>
    <cellStyle name="Normal 14 8 4_NOI Ok" xfId="5162" xr:uid="{0BD9B01C-733B-4793-AFA6-705774E540CD}"/>
    <cellStyle name="Normal 14 8 5" xfId="5163" xr:uid="{13FC1576-DD2B-4A3D-935E-B47A2C21806E}"/>
    <cellStyle name="Normal 14 8 5 2" xfId="5164" xr:uid="{7309A050-9969-4544-97D0-07975FBE41CB}"/>
    <cellStyle name="Normal 14 8 5 2 2" xfId="5165" xr:uid="{AA5272DF-641E-4BB4-85CD-32EB33ADEC84}"/>
    <cellStyle name="Normal 14 8 5 3" xfId="5166" xr:uid="{D2004069-355E-4BB5-BF24-1A746C088BD8}"/>
    <cellStyle name="Normal 14 8 5 3 2" xfId="5167" xr:uid="{6FF9A1AA-B16B-488F-B54E-CE5492625F07}"/>
    <cellStyle name="Normal 14 8 5 4" xfId="5168" xr:uid="{928F2847-4D43-493E-BBD4-C47614D5C083}"/>
    <cellStyle name="Normal 14 8 5 5" xfId="5169" xr:uid="{3F30BB9B-80A8-48F7-A818-A2A9A9D9857C}"/>
    <cellStyle name="Normal 14 8 5 6" xfId="5170" xr:uid="{E716A8A7-FAB7-43A5-A1D6-8A5AB835313B}"/>
    <cellStyle name="Normal 14 8 6" xfId="5171" xr:uid="{1C322DFE-89BC-4EE7-9F37-175E13725DDC}"/>
    <cellStyle name="Normal 14 8 6 2" xfId="5172" xr:uid="{7AD20578-A590-4527-A152-14BF6B5C02DF}"/>
    <cellStyle name="Normal 14 8 6 2 2" xfId="5173" xr:uid="{B7637BBB-ABCD-4D36-85CC-11B9335A3BA0}"/>
    <cellStyle name="Normal 14 8 6 3" xfId="5174" xr:uid="{1CF8DA86-B745-4911-A0A0-365F4794BB5C}"/>
    <cellStyle name="Normal 14 8 6 3 2" xfId="5175" xr:uid="{28A5D1C0-E785-4C5F-BD6E-EF953BFDCF1F}"/>
    <cellStyle name="Normal 14 8 6 4" xfId="5176" xr:uid="{DF88CD57-6FED-42E9-A70B-6BCDA1DEF267}"/>
    <cellStyle name="Normal 14 8 7" xfId="5177" xr:uid="{A3C7FE9B-388A-4A46-BEF1-F1EAE2FC69F6}"/>
    <cellStyle name="Normal 14 8 7 2" xfId="5178" xr:uid="{4C7E2DA8-CEDF-4DC8-960B-91F46EF54150}"/>
    <cellStyle name="Normal 14 8 7 2 2" xfId="5179" xr:uid="{043C0D81-1561-44CF-9F9C-8D324D907A5F}"/>
    <cellStyle name="Normal 14 8 7 3" xfId="5180" xr:uid="{7D716D53-E661-404A-AE30-BEAF57A79C3F}"/>
    <cellStyle name="Normal 14 8 7 3 2" xfId="5181" xr:uid="{E351B537-F15D-4D68-AEA0-354C89B03F3C}"/>
    <cellStyle name="Normal 14 8 7 4" xfId="5182" xr:uid="{B6545D6F-FC42-4930-8871-8C804D5F0DF3}"/>
    <cellStyle name="Normal 14 8 8" xfId="5183" xr:uid="{1C5849CA-3DD4-491C-BDA4-D692F062194E}"/>
    <cellStyle name="Normal 14 8 8 2" xfId="5184" xr:uid="{A8154715-2ADA-4E08-82A6-7678D2A31A60}"/>
    <cellStyle name="Normal 14 8 9" xfId="5185" xr:uid="{6A90F7D6-1771-492B-9ED4-6F469DE86AFD}"/>
    <cellStyle name="Normal 14 8 9 2" xfId="5186" xr:uid="{13067C8A-5DC7-4B4C-BF92-823B1E4FD322}"/>
    <cellStyle name="Normal 14 8_NOI Ok" xfId="5187" xr:uid="{77253A5A-13B8-4208-B01C-9DA99898194F}"/>
    <cellStyle name="Normal 14 9" xfId="5188" xr:uid="{B2959B39-1A5A-4251-AD4C-69008BB73703}"/>
    <cellStyle name="Normal 14 9 2" xfId="5189" xr:uid="{96BF6501-F23B-4057-A9A1-D729CF71C115}"/>
    <cellStyle name="Normal 14 9 2 2" xfId="5190" xr:uid="{4C2217FF-FDE8-4779-BE45-F3BEA3D7DB4E}"/>
    <cellStyle name="Normal 14 9 2 2 2" xfId="5191" xr:uid="{8E8552BA-DD90-437D-BD3A-83F63DF25482}"/>
    <cellStyle name="Normal 14 9 2 3" xfId="5192" xr:uid="{3CFE2E7C-8CD1-4643-809F-DA3671B803F8}"/>
    <cellStyle name="Normal 14 9 2 3 2" xfId="5193" xr:uid="{8981835C-65AF-4F09-9F9F-68F4A45BA2EC}"/>
    <cellStyle name="Normal 14 9 2 4" xfId="5194" xr:uid="{D77DDEE5-8284-4468-907A-5325EBB8A3C0}"/>
    <cellStyle name="Normal 14 9 2 5" xfId="5195" xr:uid="{3CD8DB92-E386-4747-8A76-2DBCF807086C}"/>
    <cellStyle name="Normal 14 9 2 6" xfId="5196" xr:uid="{259592EA-4EAB-4077-8041-79CBDB8FFB2F}"/>
    <cellStyle name="Normal 14 9 3" xfId="5197" xr:uid="{B30D5173-5A3E-47D2-A62B-F43360E0FD4E}"/>
    <cellStyle name="Normal 14 9 3 2" xfId="5198" xr:uid="{2DB5B081-C24F-4212-92C0-466AD984125E}"/>
    <cellStyle name="Normal 14 9 3 2 2" xfId="5199" xr:uid="{93315645-E572-483A-A3D1-5E39EF269CEF}"/>
    <cellStyle name="Normal 14 9 3 3" xfId="5200" xr:uid="{5F8E3341-BC00-4A34-B62B-517C67151BEE}"/>
    <cellStyle name="Normal 14 9 3 3 2" xfId="5201" xr:uid="{D2F9F34D-67E5-41A6-BC3C-A70BBF43AE7E}"/>
    <cellStyle name="Normal 14 9 3 4" xfId="5202" xr:uid="{EE8E4AA4-C2DC-4901-B075-17D5D5EC3F9B}"/>
    <cellStyle name="Normal 14 9 4" xfId="5203" xr:uid="{75EA7025-4269-4581-BD51-1865BFBBA464}"/>
    <cellStyle name="Normal 14 9 4 2" xfId="5204" xr:uid="{9F75591F-634A-45DD-B7D8-342EC5830BAA}"/>
    <cellStyle name="Normal 14 9 4 2 2" xfId="5205" xr:uid="{BE345E71-2BF9-4B16-96B7-EF2A2DC9F7BE}"/>
    <cellStyle name="Normal 14 9 4 3" xfId="5206" xr:uid="{4BB6876A-5FA3-420F-87A7-348A7F680A09}"/>
    <cellStyle name="Normal 14 9 4 3 2" xfId="5207" xr:uid="{9894ED01-11CE-4F98-A7BA-6D4379164EC6}"/>
    <cellStyle name="Normal 14 9 4 4" xfId="5208" xr:uid="{67C7CECA-B71E-4603-AAAD-FA12DB5568B2}"/>
    <cellStyle name="Normal 14 9 5" xfId="5209" xr:uid="{6667CFB5-C683-4A61-B0E5-0E40641E4688}"/>
    <cellStyle name="Normal 14 9 5 2" xfId="5210" xr:uid="{11D10EAD-0925-4957-B223-433B1EB1C24D}"/>
    <cellStyle name="Normal 14 9 6" xfId="5211" xr:uid="{4AF7855C-81A7-48EF-B2DC-1EDE8AF25A55}"/>
    <cellStyle name="Normal 14 9 6 2" xfId="5212" xr:uid="{AA6C19D3-E02B-423E-A5E8-C2996BB0BCC9}"/>
    <cellStyle name="Normal 14 9 7" xfId="5213" xr:uid="{1AC78FCA-9AF7-46D6-8EB3-CC02BEE0FCE3}"/>
    <cellStyle name="Normal 14 9 7 2" xfId="5214" xr:uid="{04D17117-DC27-483C-BD65-0E90D5E2A2E5}"/>
    <cellStyle name="Normal 14 9 8" xfId="5215" xr:uid="{A8750DE2-0E2D-434A-844B-920430FB1959}"/>
    <cellStyle name="Normal 14 9 9" xfId="5216" xr:uid="{687C57AA-5257-4538-ADA2-11B9DB3092BD}"/>
    <cellStyle name="Normal 14 9_NOI Ok" xfId="5217" xr:uid="{C505A721-AC8E-4C79-B258-B00F50700012}"/>
    <cellStyle name="Normal 14_NOI Ok" xfId="5218" xr:uid="{B8F92317-D466-4C0F-A34E-9DFFF27FCBF3}"/>
    <cellStyle name="Normal 15" xfId="204" xr:uid="{6449BB92-FD7A-430D-A007-13D3C035AA49}"/>
    <cellStyle name="Normal 15 2" xfId="305" xr:uid="{3FDDC38B-84B1-4F2A-8345-0AB38444AE78}"/>
    <cellStyle name="Normal 15 2 10" xfId="5221" xr:uid="{288F589C-E2F1-4B9D-9ACC-E7458429B503}"/>
    <cellStyle name="Normal 15 2 10 2" xfId="5222" xr:uid="{A8CDEBE8-1D4C-490B-B0F5-F6EB4BF24397}"/>
    <cellStyle name="Normal 15 2 11" xfId="5223" xr:uid="{FFB0B043-F3F9-45FF-A35B-A692B2994C5B}"/>
    <cellStyle name="Normal 15 2 12" xfId="5224" xr:uid="{CE7EFEE7-2289-41C5-AD68-FA09DDBB6C7A}"/>
    <cellStyle name="Normal 15 2 13" xfId="5220" xr:uid="{B4E7A478-BAB2-4350-9193-0BCF1946092B}"/>
    <cellStyle name="Normal 15 2 2" xfId="5225" xr:uid="{DA67801A-D9AA-4D6B-945B-F5E164C6B9FD}"/>
    <cellStyle name="Normal 15 2 2 2" xfId="5226" xr:uid="{4849BB18-DC89-4377-AE6B-3E13D06A2197}"/>
    <cellStyle name="Normal 15 2 2 2 2" xfId="5227" xr:uid="{040C68B1-C204-4C42-9B65-9E08C57D2145}"/>
    <cellStyle name="Normal 15 2 2 2 2 2" xfId="5228" xr:uid="{197F1E48-2D9E-4E64-A78B-93360DD3BC31}"/>
    <cellStyle name="Normal 15 2 2 2 3" xfId="5229" xr:uid="{58108633-043D-4D62-B0D0-04C9EB7FA431}"/>
    <cellStyle name="Normal 15 2 2 2 3 2" xfId="5230" xr:uid="{D8338BD0-6D36-46CB-8F6F-058DE3E4FEEA}"/>
    <cellStyle name="Normal 15 2 2 2 4" xfId="5231" xr:uid="{893FD9C3-4D5A-4AC8-8354-620235F62E92}"/>
    <cellStyle name="Normal 15 2 2 2 5" xfId="5232" xr:uid="{EF7F8328-4B46-42AA-8D31-7B5823ADC589}"/>
    <cellStyle name="Normal 15 2 2 2 6" xfId="5233" xr:uid="{F2ED7A86-4391-4D47-A5F5-931F0F691B23}"/>
    <cellStyle name="Normal 15 2 2 3" xfId="5234" xr:uid="{BDDE8892-F0B0-4D7E-918D-BC83035206F5}"/>
    <cellStyle name="Normal 15 2 2 3 2" xfId="5235" xr:uid="{28B6ADEC-7751-4CC2-BE8E-B5D93F6EA666}"/>
    <cellStyle name="Normal 15 2 2 3 2 2" xfId="5236" xr:uid="{5A487E44-E996-4A93-B194-5772602ED24E}"/>
    <cellStyle name="Normal 15 2 2 3 3" xfId="5237" xr:uid="{A7F23827-BD32-4327-B7BD-580F3FEB745F}"/>
    <cellStyle name="Normal 15 2 2 3 3 2" xfId="5238" xr:uid="{1D958377-3EE2-4B25-A183-B5E0FDE75B00}"/>
    <cellStyle name="Normal 15 2 2 3 4" xfId="5239" xr:uid="{D1E57AB1-9FF5-4CEB-8C61-FD9475BD0A7F}"/>
    <cellStyle name="Normal 15 2 2 4" xfId="5240" xr:uid="{7AB20547-2C55-4780-96C4-22279A0C92DE}"/>
    <cellStyle name="Normal 15 2 2 4 2" xfId="5241" xr:uid="{F24498F3-3C0F-48BB-B881-85430E6455BF}"/>
    <cellStyle name="Normal 15 2 2 4 2 2" xfId="5242" xr:uid="{94F75044-3FF0-41DB-A262-AACAD773A9A8}"/>
    <cellStyle name="Normal 15 2 2 4 3" xfId="5243" xr:uid="{791937C2-59F1-4BA5-B40E-48C23E5B9DF7}"/>
    <cellStyle name="Normal 15 2 2 4 3 2" xfId="5244" xr:uid="{62EB0558-E3D6-4CCC-89B4-337E531D36C4}"/>
    <cellStyle name="Normal 15 2 2 4 4" xfId="5245" xr:uid="{3C0A2D20-88E5-48BE-8D53-2638C51886F8}"/>
    <cellStyle name="Normal 15 2 2 5" xfId="5246" xr:uid="{19F2DACD-A8A5-4D9D-913D-0DBB12A3CA54}"/>
    <cellStyle name="Normal 15 2 2 5 2" xfId="5247" xr:uid="{E8E2F022-60D2-48FC-9821-1BB5ED92923A}"/>
    <cellStyle name="Normal 15 2 2 6" xfId="5248" xr:uid="{19BBCBB0-597E-41BC-96E0-B2533DB8C77C}"/>
    <cellStyle name="Normal 15 2 2 6 2" xfId="5249" xr:uid="{65B3701C-1AEC-4080-B15E-B5A47817B6F4}"/>
    <cellStyle name="Normal 15 2 2 7" xfId="5250" xr:uid="{08539868-7141-4D4A-B6EA-3D2BDE8AC480}"/>
    <cellStyle name="Normal 15 2 2 7 2" xfId="5251" xr:uid="{56A14671-BE53-4E86-BD53-6F0F788B443B}"/>
    <cellStyle name="Normal 15 2 2 8" xfId="5252" xr:uid="{6EC9CAB6-67DF-4FB0-B33B-CC5478EF48A8}"/>
    <cellStyle name="Normal 15 2 2 9" xfId="5253" xr:uid="{9247B01A-60B4-4396-8A73-84707A996D7F}"/>
    <cellStyle name="Normal 15 2 2_NOI Ok" xfId="5254" xr:uid="{5B78E445-B3C8-46BC-8E14-1656B4A8EBB7}"/>
    <cellStyle name="Normal 15 2 3" xfId="5255" xr:uid="{59A6E378-5421-406E-9E84-B3D024F88DDF}"/>
    <cellStyle name="Normal 15 2 3 2" xfId="5256" xr:uid="{8298EDB0-9BB3-4ECE-956B-413FD161D793}"/>
    <cellStyle name="Normal 15 2 3 2 2" xfId="5257" xr:uid="{5B2E605A-E040-4D74-B625-033878AEC538}"/>
    <cellStyle name="Normal 15 2 3 2 2 2" xfId="5258" xr:uid="{A7A35328-822E-4807-AE47-533CFAAAE82E}"/>
    <cellStyle name="Normal 15 2 3 2 3" xfId="5259" xr:uid="{5B5970C2-E197-430D-80BF-9A793DF6FEB8}"/>
    <cellStyle name="Normal 15 2 3 2 3 2" xfId="5260" xr:uid="{6B7DF872-94DD-4F47-B776-6180A596CA49}"/>
    <cellStyle name="Normal 15 2 3 2 4" xfId="5261" xr:uid="{BE7B785C-FBE1-4CA2-9033-909BA4792030}"/>
    <cellStyle name="Normal 15 2 3 2 5" xfId="5262" xr:uid="{0CE8B8D5-E418-4FC4-8DE9-81B21390D228}"/>
    <cellStyle name="Normal 15 2 3 2 6" xfId="5263" xr:uid="{99009BD2-AA30-4DF2-8218-21E0DAA229D5}"/>
    <cellStyle name="Normal 15 2 3 3" xfId="5264" xr:uid="{9B69B38C-D121-458B-8430-4CDB6486DD20}"/>
    <cellStyle name="Normal 15 2 3 3 2" xfId="5265" xr:uid="{FE05736F-343B-4BB6-BF8E-4F9EF6795349}"/>
    <cellStyle name="Normal 15 2 3 3 2 2" xfId="5266" xr:uid="{2425F4A6-7939-438A-AD34-27325187D97F}"/>
    <cellStyle name="Normal 15 2 3 3 3" xfId="5267" xr:uid="{3C705765-42AB-4264-999F-975568C43D66}"/>
    <cellStyle name="Normal 15 2 3 3 3 2" xfId="5268" xr:uid="{3B7522CD-1135-4238-A91B-C6EE3E4FE48B}"/>
    <cellStyle name="Normal 15 2 3 3 4" xfId="5269" xr:uid="{FF9C65CD-32E9-4C3B-B823-EF3ED20FB27F}"/>
    <cellStyle name="Normal 15 2 3 4" xfId="5270" xr:uid="{05ED43F8-1284-42E0-863F-4BCFBC87119A}"/>
    <cellStyle name="Normal 15 2 3 4 2" xfId="5271" xr:uid="{980D71ED-F87A-41B5-AF1D-C8F813092035}"/>
    <cellStyle name="Normal 15 2 3 4 2 2" xfId="5272" xr:uid="{683680D5-AD5C-4D6A-83B8-BB21A91D6700}"/>
    <cellStyle name="Normal 15 2 3 4 3" xfId="5273" xr:uid="{DD98A0EF-F093-4B53-8190-CC5B91F5481B}"/>
    <cellStyle name="Normal 15 2 3 4 3 2" xfId="5274" xr:uid="{70CE596F-891A-47D9-80E1-7A23C0A5A3FE}"/>
    <cellStyle name="Normal 15 2 3 4 4" xfId="5275" xr:uid="{CADED1C9-80CF-4E35-82D6-6D8C07DDFA73}"/>
    <cellStyle name="Normal 15 2 3 5" xfId="5276" xr:uid="{655B5E6C-F53A-4C4E-8B6B-423F7AE52D07}"/>
    <cellStyle name="Normal 15 2 3 5 2" xfId="5277" xr:uid="{3AE9DAF4-A077-448E-BAEC-980EFB8DF3C3}"/>
    <cellStyle name="Normal 15 2 3 6" xfId="5278" xr:uid="{7D63A0D7-AEDD-42A3-9700-7F71A46177EE}"/>
    <cellStyle name="Normal 15 2 3 6 2" xfId="5279" xr:uid="{2ED32B71-BF80-4145-BA73-F7E833B0E14A}"/>
    <cellStyle name="Normal 15 2 3 7" xfId="5280" xr:uid="{2706A6B0-742C-4FFD-8A98-4E4240BE5BA9}"/>
    <cellStyle name="Normal 15 2 3 7 2" xfId="5281" xr:uid="{E5F979E6-F4FA-4482-8B9D-2BF4C54CEAB9}"/>
    <cellStyle name="Normal 15 2 3 8" xfId="5282" xr:uid="{DE78A7F4-71A4-4400-A016-38484C45B34C}"/>
    <cellStyle name="Normal 15 2 3 9" xfId="5283" xr:uid="{75594D5A-86AE-432C-93E9-56A95B905D22}"/>
    <cellStyle name="Normal 15 2 3_NOI Ok" xfId="5284" xr:uid="{2BDAF922-B254-4735-A37A-1F628FA5B8A7}"/>
    <cellStyle name="Normal 15 2 4" xfId="5285" xr:uid="{9BA40145-E3F3-49FD-B127-068B598B40EC}"/>
    <cellStyle name="Normal 15 2 4 2" xfId="5286" xr:uid="{D5547E12-46B1-405F-9A03-51C43C478C89}"/>
    <cellStyle name="Normal 15 2 4 2 2" xfId="5287" xr:uid="{72D31CE8-318D-462B-8544-40D0A9552666}"/>
    <cellStyle name="Normal 15 2 4 2 2 2" xfId="5288" xr:uid="{D8EB2B5C-80E1-41C0-825B-E8383DE4495F}"/>
    <cellStyle name="Normal 15 2 4 2 3" xfId="5289" xr:uid="{6F4CA14B-BF74-46FE-A81E-305C63987B07}"/>
    <cellStyle name="Normal 15 2 4 2 3 2" xfId="5290" xr:uid="{C8AAFBB9-A3A9-46E7-99AF-E251432AA134}"/>
    <cellStyle name="Normal 15 2 4 2 4" xfId="5291" xr:uid="{83027E57-8A3D-4246-B3C8-BF080977D780}"/>
    <cellStyle name="Normal 15 2 4 2 5" xfId="5292" xr:uid="{7967550E-056D-46AF-A8A1-61B604013783}"/>
    <cellStyle name="Normal 15 2 4 2 6" xfId="5293" xr:uid="{E250A7B5-60A3-43F3-AA24-27066CC8E598}"/>
    <cellStyle name="Normal 15 2 4 3" xfId="5294" xr:uid="{0672567E-D8C3-4A40-A784-3F65452E8BEE}"/>
    <cellStyle name="Normal 15 2 4 3 2" xfId="5295" xr:uid="{65C06645-9B82-4FF6-AE8F-88A1C9CC42B8}"/>
    <cellStyle name="Normal 15 2 4 3 2 2" xfId="5296" xr:uid="{490C981E-CC12-4851-98CA-EC5FD64CB766}"/>
    <cellStyle name="Normal 15 2 4 3 3" xfId="5297" xr:uid="{CC77DC43-2500-4893-ADF8-71E1FE2CF636}"/>
    <cellStyle name="Normal 15 2 4 3 3 2" xfId="5298" xr:uid="{F832F4DC-E232-4426-966C-E4757C01C7D3}"/>
    <cellStyle name="Normal 15 2 4 3 4" xfId="5299" xr:uid="{4C2F3B10-DF98-4480-B1D7-43D9D7F12F57}"/>
    <cellStyle name="Normal 15 2 4 4" xfId="5300" xr:uid="{B732CB25-31D4-4D88-A600-EB7DBA062642}"/>
    <cellStyle name="Normal 15 2 4 4 2" xfId="5301" xr:uid="{F71DB9DA-9F07-4583-97D6-DC1ECBF43CAB}"/>
    <cellStyle name="Normal 15 2 4 4 2 2" xfId="5302" xr:uid="{4FE72D07-63EE-4829-B340-6B3404A4C8D8}"/>
    <cellStyle name="Normal 15 2 4 4 3" xfId="5303" xr:uid="{4F7DA651-4002-44A6-BE84-AC80C9F4044B}"/>
    <cellStyle name="Normal 15 2 4 4 3 2" xfId="5304" xr:uid="{5AB613E6-6DDE-4253-A48D-434960E4A1DD}"/>
    <cellStyle name="Normal 15 2 4 4 4" xfId="5305" xr:uid="{356C98AC-4E7E-486B-80CA-B14D354A3C64}"/>
    <cellStyle name="Normal 15 2 4 5" xfId="5306" xr:uid="{CA43110D-917B-4DF1-A876-701864222E13}"/>
    <cellStyle name="Normal 15 2 4 5 2" xfId="5307" xr:uid="{428F5466-ECB5-4659-9E61-12DC5ECBE10D}"/>
    <cellStyle name="Normal 15 2 4 6" xfId="5308" xr:uid="{0D127D42-CB42-435D-BDB6-A43824E8AE33}"/>
    <cellStyle name="Normal 15 2 4 6 2" xfId="5309" xr:uid="{AD06E952-D5F5-43B2-BB36-AB8E63C9F518}"/>
    <cellStyle name="Normal 15 2 4 7" xfId="5310" xr:uid="{0C5263AF-4954-47EE-A33E-965C66108113}"/>
    <cellStyle name="Normal 15 2 4 7 2" xfId="5311" xr:uid="{30785154-542A-4698-AA24-44135E14A0EC}"/>
    <cellStyle name="Normal 15 2 4 8" xfId="5312" xr:uid="{8DB586C0-D2C3-4CFD-A442-76FF4F1A060A}"/>
    <cellStyle name="Normal 15 2 4 9" xfId="5313" xr:uid="{E720FF88-0C8A-459B-BF54-DF787F3D1CEA}"/>
    <cellStyle name="Normal 15 2 4_NOI Ok" xfId="5314" xr:uid="{80AAB701-D311-4D92-ADCC-BB8D9A3226BD}"/>
    <cellStyle name="Normal 15 2 5" xfId="5315" xr:uid="{27420130-E0ED-4B7B-91F8-D5569B00325E}"/>
    <cellStyle name="Normal 15 2 5 2" xfId="5316" xr:uid="{FBDAB3AF-E928-42AD-84FE-317F2A11FA44}"/>
    <cellStyle name="Normal 15 2 5 2 2" xfId="5317" xr:uid="{8FB9C806-DE24-40FD-ACD3-C72215BA2F7E}"/>
    <cellStyle name="Normal 15 2 5 3" xfId="5318" xr:uid="{12F503BD-7D25-41F5-A6B3-0AA3D7A05FA8}"/>
    <cellStyle name="Normal 15 2 5 3 2" xfId="5319" xr:uid="{09F33D3B-42AD-4411-943E-E11BE9FBE5D0}"/>
    <cellStyle name="Normal 15 2 5 4" xfId="5320" xr:uid="{4C6ABCE1-BDAE-4D4D-9A2C-5A190E98DDD1}"/>
    <cellStyle name="Normal 15 2 5 5" xfId="5321" xr:uid="{DB4E98C9-A153-4E5D-B207-31FEB96A13B6}"/>
    <cellStyle name="Normal 15 2 5 6" xfId="5322" xr:uid="{B72FB1AF-E836-46CA-B250-043B2BFB076C}"/>
    <cellStyle name="Normal 15 2 6" xfId="5323" xr:uid="{A18A16E1-8491-46D4-98BD-7FB64CBA2450}"/>
    <cellStyle name="Normal 15 2 6 2" xfId="5324" xr:uid="{31199404-1B2C-4687-A5BC-B93B5BEACEBE}"/>
    <cellStyle name="Normal 15 2 6 2 2" xfId="5325" xr:uid="{BAF44030-00E6-4AB5-BB91-B2BA6CB6381E}"/>
    <cellStyle name="Normal 15 2 6 3" xfId="5326" xr:uid="{CFA939DD-49D6-413C-8F2B-77F31B3369BE}"/>
    <cellStyle name="Normal 15 2 6 3 2" xfId="5327" xr:uid="{442E7C03-9907-4F08-80D3-8B33C09DA59E}"/>
    <cellStyle name="Normal 15 2 6 4" xfId="5328" xr:uid="{147AE71B-56A1-4679-A4AE-33E55A987BEA}"/>
    <cellStyle name="Normal 15 2 7" xfId="5329" xr:uid="{422EA0B5-BEEA-4999-82E0-4DF82A565A12}"/>
    <cellStyle name="Normal 15 2 7 2" xfId="5330" xr:uid="{A9FF8439-E0C1-43CF-ADAC-08AC8B5FD68E}"/>
    <cellStyle name="Normal 15 2 7 2 2" xfId="5331" xr:uid="{B69E2E21-EB4F-49FD-9901-F1B8D31DF37A}"/>
    <cellStyle name="Normal 15 2 7 3" xfId="5332" xr:uid="{FB06C0D2-D35C-4912-BAF1-F94F50AA2321}"/>
    <cellStyle name="Normal 15 2 7 3 2" xfId="5333" xr:uid="{FAD8552B-92F4-4AA6-B15E-13758E3A67BB}"/>
    <cellStyle name="Normal 15 2 7 4" xfId="5334" xr:uid="{F5B73BB8-C088-4F0A-8B3D-36D5A9A57264}"/>
    <cellStyle name="Normal 15 2 8" xfId="5335" xr:uid="{B19E1FA5-1225-434A-A24A-9BD4A0B4943F}"/>
    <cellStyle name="Normal 15 2 8 2" xfId="5336" xr:uid="{F5ED48D7-D114-4855-B7AB-B1B087CF8182}"/>
    <cellStyle name="Normal 15 2 9" xfId="5337" xr:uid="{4A3460C2-D131-4868-880C-4972142D9B9B}"/>
    <cellStyle name="Normal 15 2 9 2" xfId="5338" xr:uid="{53CB5140-27A4-4FC4-9DB8-FFD6DE76244B}"/>
    <cellStyle name="Normal 15 2_NOI Ok" xfId="5339" xr:uid="{A98E33AF-09B3-4AA6-AE96-3A70B16C5B51}"/>
    <cellStyle name="Normal 15 3" xfId="5340" xr:uid="{0FBCF792-549F-4B45-AFB2-729DADDED4D6}"/>
    <cellStyle name="Normal 15 3 10" xfId="5341" xr:uid="{6FF8AC7E-C94C-487A-B529-2F45748E682A}"/>
    <cellStyle name="Normal 15 3 10 2" xfId="5342" xr:uid="{A6B442BF-7847-410F-B75C-F450E03959DD}"/>
    <cellStyle name="Normal 15 3 11" xfId="5343" xr:uid="{32F9FCA9-2FBE-4C52-9CE1-6DDA6B218232}"/>
    <cellStyle name="Normal 15 3 12" xfId="5344" xr:uid="{F7ABA74C-4E95-46AD-8095-18B8F19F278F}"/>
    <cellStyle name="Normal 15 3 2" xfId="5345" xr:uid="{153DFB23-CE4D-4527-9E0B-374C5B3F69E5}"/>
    <cellStyle name="Normal 15 3 2 2" xfId="5346" xr:uid="{D9B47819-0FDE-4B67-B7D2-EB7F1F5C3F8F}"/>
    <cellStyle name="Normal 15 3 2 2 2" xfId="5347" xr:uid="{9C3A3000-7113-41B1-ADF4-EA4A3086B141}"/>
    <cellStyle name="Normal 15 3 2 2 2 2" xfId="5348" xr:uid="{BC4F40F0-1651-4714-A2CC-76DF01A3E457}"/>
    <cellStyle name="Normal 15 3 2 2 3" xfId="5349" xr:uid="{C96A50DE-13CA-4C2A-AC47-06A26F01FB27}"/>
    <cellStyle name="Normal 15 3 2 2 3 2" xfId="5350" xr:uid="{06EECF68-9F90-45EA-977F-F5A35F245C06}"/>
    <cellStyle name="Normal 15 3 2 2 4" xfId="5351" xr:uid="{8CABC78F-350A-4660-8DA5-E8B36AE81C55}"/>
    <cellStyle name="Normal 15 3 2 2 5" xfId="5352" xr:uid="{A5FB5358-29F7-4CB0-86A5-925ABF44E1CE}"/>
    <cellStyle name="Normal 15 3 2 2 6" xfId="5353" xr:uid="{0B72D1B1-7F08-4851-9EDE-CD140C0D5CB7}"/>
    <cellStyle name="Normal 15 3 2 3" xfId="5354" xr:uid="{2F029392-15E2-44FA-BCCF-B2D1E9A2F2FC}"/>
    <cellStyle name="Normal 15 3 2 3 2" xfId="5355" xr:uid="{0458B7FD-199B-4DE3-A310-DB151EC1B908}"/>
    <cellStyle name="Normal 15 3 2 3 2 2" xfId="5356" xr:uid="{346EA62E-61A3-4174-8758-960207EE34DD}"/>
    <cellStyle name="Normal 15 3 2 3 3" xfId="5357" xr:uid="{70014E29-4885-4360-9D7C-E115E2F5E8E6}"/>
    <cellStyle name="Normal 15 3 2 3 3 2" xfId="5358" xr:uid="{E72E651A-6630-470D-A8D0-D86DB36F4E1F}"/>
    <cellStyle name="Normal 15 3 2 3 4" xfId="5359" xr:uid="{D7597931-1B3F-42A7-9437-E8F694076210}"/>
    <cellStyle name="Normal 15 3 2 4" xfId="5360" xr:uid="{92976C33-458F-468C-9C38-8685956C0E44}"/>
    <cellStyle name="Normal 15 3 2 4 2" xfId="5361" xr:uid="{9A8F99E9-D228-47FB-95F4-130DC5560247}"/>
    <cellStyle name="Normal 15 3 2 4 2 2" xfId="5362" xr:uid="{CBC918E6-8D23-4170-95D9-5814915FBA36}"/>
    <cellStyle name="Normal 15 3 2 4 3" xfId="5363" xr:uid="{13F63A20-D376-4F80-9DD9-2FBBD4640F8F}"/>
    <cellStyle name="Normal 15 3 2 4 3 2" xfId="5364" xr:uid="{25EB80FD-E5FC-4D7A-8876-18DBE3249BCF}"/>
    <cellStyle name="Normal 15 3 2 4 4" xfId="5365" xr:uid="{7CCA94B5-B4B3-4F47-B30B-A7629AB9A27A}"/>
    <cellStyle name="Normal 15 3 2 5" xfId="5366" xr:uid="{9895A637-DE8E-41B8-BCDD-4A8D2E21BD9D}"/>
    <cellStyle name="Normal 15 3 2 5 2" xfId="5367" xr:uid="{0D666222-1047-4AE5-9B70-C0812E6D62F2}"/>
    <cellStyle name="Normal 15 3 2 6" xfId="5368" xr:uid="{8F92EF63-4360-469B-B62C-D845F0048E2E}"/>
    <cellStyle name="Normal 15 3 2 6 2" xfId="5369" xr:uid="{9D10CEB6-34D5-40CE-9E20-35644FD2CA1F}"/>
    <cellStyle name="Normal 15 3 2 7" xfId="5370" xr:uid="{78CE3787-4611-4BDB-BC8B-EB9A1DF52681}"/>
    <cellStyle name="Normal 15 3 2 7 2" xfId="5371" xr:uid="{A879B892-E12F-45F4-8DEE-FB0F3CAB27F1}"/>
    <cellStyle name="Normal 15 3 2 8" xfId="5372" xr:uid="{8AD8229B-3B29-4259-BAC8-20453905DD3D}"/>
    <cellStyle name="Normal 15 3 2 9" xfId="5373" xr:uid="{82363D59-23D7-4AF0-953B-12D73751B961}"/>
    <cellStyle name="Normal 15 3 2_NOI Ok" xfId="5374" xr:uid="{26CE9CFC-8A3F-4F11-A87F-7DF5C129059D}"/>
    <cellStyle name="Normal 15 3 3" xfId="5375" xr:uid="{CF5A56C4-18BE-4DED-9EC8-4E6E84EB3701}"/>
    <cellStyle name="Normal 15 3 3 2" xfId="5376" xr:uid="{03D7EF94-1E31-464E-8020-D36EA8603AD7}"/>
    <cellStyle name="Normal 15 3 3 2 2" xfId="5377" xr:uid="{14665E13-21F4-4F72-965E-AA7E95E67E8F}"/>
    <cellStyle name="Normal 15 3 3 2 2 2" xfId="5378" xr:uid="{66D120AE-7C83-458A-AC4B-9B92E4190200}"/>
    <cellStyle name="Normal 15 3 3 2 3" xfId="5379" xr:uid="{7B6C7D16-505E-492E-865E-58F6C1439DF6}"/>
    <cellStyle name="Normal 15 3 3 2 3 2" xfId="5380" xr:uid="{261129D6-2884-4D8D-AC0A-EB64267AB65A}"/>
    <cellStyle name="Normal 15 3 3 2 4" xfId="5381" xr:uid="{05CCF693-9D2B-4A24-9422-0FF76DF4A5FA}"/>
    <cellStyle name="Normal 15 3 3 2 5" xfId="5382" xr:uid="{DDA35BF1-8181-4AAB-A454-1921DA9C6CA9}"/>
    <cellStyle name="Normal 15 3 3 2 6" xfId="5383" xr:uid="{1D848F0E-6A56-4DB9-A0E6-CB188E39EFC6}"/>
    <cellStyle name="Normal 15 3 3 3" xfId="5384" xr:uid="{C7963E72-2E61-4B6B-989B-0C270272FD7F}"/>
    <cellStyle name="Normal 15 3 3 3 2" xfId="5385" xr:uid="{C5FF64E2-3CA2-4B21-936C-29A3AF3A6DA1}"/>
    <cellStyle name="Normal 15 3 3 3 2 2" xfId="5386" xr:uid="{578CF516-01A9-4735-9D4C-4835723215E1}"/>
    <cellStyle name="Normal 15 3 3 3 3" xfId="5387" xr:uid="{F11B5F06-F663-4DC9-A382-E08393CF39BD}"/>
    <cellStyle name="Normal 15 3 3 3 3 2" xfId="5388" xr:uid="{E67008FF-9A4D-40BF-9E10-A5663BEB926D}"/>
    <cellStyle name="Normal 15 3 3 3 4" xfId="5389" xr:uid="{813F4691-FCE8-444C-BD71-9296DBDA96EC}"/>
    <cellStyle name="Normal 15 3 3 4" xfId="5390" xr:uid="{795C9707-5E0F-4977-917D-356CD1A3ACE2}"/>
    <cellStyle name="Normal 15 3 3 4 2" xfId="5391" xr:uid="{96E704EF-82B6-4894-B9FC-4DF29BF979E2}"/>
    <cellStyle name="Normal 15 3 3 4 2 2" xfId="5392" xr:uid="{7038AAEB-6870-4D97-9460-9385B29897B5}"/>
    <cellStyle name="Normal 15 3 3 4 3" xfId="5393" xr:uid="{2D0178C3-1121-4A17-AC55-1E2135B1F279}"/>
    <cellStyle name="Normal 15 3 3 4 3 2" xfId="5394" xr:uid="{BBB0383B-2865-4F30-98DD-1F36EC509560}"/>
    <cellStyle name="Normal 15 3 3 4 4" xfId="5395" xr:uid="{3E97AE3F-C3C2-44C2-805E-04FDC25A9926}"/>
    <cellStyle name="Normal 15 3 3 5" xfId="5396" xr:uid="{1D6BA9FC-A4D3-447E-B467-1AA4A7826C4E}"/>
    <cellStyle name="Normal 15 3 3 5 2" xfId="5397" xr:uid="{B5391DDC-0D73-4E9A-BFFB-8BE40596593E}"/>
    <cellStyle name="Normal 15 3 3 6" xfId="5398" xr:uid="{A912074A-9706-49C5-981E-67E67CB2AABA}"/>
    <cellStyle name="Normal 15 3 3 6 2" xfId="5399" xr:uid="{DE03BAED-6A0D-48CA-B6A0-6BED04E31332}"/>
    <cellStyle name="Normal 15 3 3 7" xfId="5400" xr:uid="{E6F5BB00-B739-4C13-8B57-A03A9179D477}"/>
    <cellStyle name="Normal 15 3 3 7 2" xfId="5401" xr:uid="{0ECAF5E4-2F74-4803-ACD8-37704F153AA5}"/>
    <cellStyle name="Normal 15 3 3 8" xfId="5402" xr:uid="{62974866-0596-473B-A0EF-39502D2AD256}"/>
    <cellStyle name="Normal 15 3 3 9" xfId="5403" xr:uid="{668F1179-039F-4F51-A817-770520E142B4}"/>
    <cellStyle name="Normal 15 3 3_NOI Ok" xfId="5404" xr:uid="{6770FC96-5FF1-4DC8-AC06-98BFE531D9CB}"/>
    <cellStyle name="Normal 15 3 4" xfId="5405" xr:uid="{0665391E-3758-4F7F-BD2D-4F09B49B2B93}"/>
    <cellStyle name="Normal 15 3 4 2" xfId="5406" xr:uid="{1D44D706-DF68-477D-9EF1-3B5240104450}"/>
    <cellStyle name="Normal 15 3 4 2 2" xfId="5407" xr:uid="{F1573C9F-8140-4C02-8B50-7FAC8DFCBA53}"/>
    <cellStyle name="Normal 15 3 4 2 2 2" xfId="5408" xr:uid="{B43F1DD2-857D-4A0F-B809-F938C9D1FC4A}"/>
    <cellStyle name="Normal 15 3 4 2 3" xfId="5409" xr:uid="{A279C63E-2737-4662-98E0-C19FBDA06F3F}"/>
    <cellStyle name="Normal 15 3 4 2 3 2" xfId="5410" xr:uid="{D341AFAC-DD7F-4044-B759-0E94C9678BF3}"/>
    <cellStyle name="Normal 15 3 4 2 4" xfId="5411" xr:uid="{47F64DD2-F672-4BEE-8D82-780341288F28}"/>
    <cellStyle name="Normal 15 3 4 2 5" xfId="5412" xr:uid="{ED17CD09-5627-47CE-8807-488404512857}"/>
    <cellStyle name="Normal 15 3 4 2 6" xfId="5413" xr:uid="{141FC750-995E-4C5D-A099-B3B3CE2064C4}"/>
    <cellStyle name="Normal 15 3 4 3" xfId="5414" xr:uid="{F50505B9-1CE2-472C-B468-04771462CDBE}"/>
    <cellStyle name="Normal 15 3 4 3 2" xfId="5415" xr:uid="{1CEEE972-6CBF-4F34-B9B5-5425B80FE542}"/>
    <cellStyle name="Normal 15 3 4 3 2 2" xfId="5416" xr:uid="{154A94EE-D38A-44D7-AD14-7EA7951A24A0}"/>
    <cellStyle name="Normal 15 3 4 3 3" xfId="5417" xr:uid="{387D60E1-C133-4114-B5A3-1AA09687330E}"/>
    <cellStyle name="Normal 15 3 4 3 3 2" xfId="5418" xr:uid="{0889F6AA-89EE-46FA-B7E5-A894D557BA7D}"/>
    <cellStyle name="Normal 15 3 4 3 4" xfId="5419" xr:uid="{B84B770E-E8E3-4455-AA47-492E9988D4E5}"/>
    <cellStyle name="Normal 15 3 4 4" xfId="5420" xr:uid="{74619B42-D120-4651-9DD5-195EF8BDB3A3}"/>
    <cellStyle name="Normal 15 3 4 4 2" xfId="5421" xr:uid="{A7FFD458-710F-4172-884A-0666CFE9836D}"/>
    <cellStyle name="Normal 15 3 4 4 2 2" xfId="5422" xr:uid="{4FE1A696-206E-470E-962C-16B1C64F9157}"/>
    <cellStyle name="Normal 15 3 4 4 3" xfId="5423" xr:uid="{81F165B4-67C2-4FF6-8040-0066C1744C9C}"/>
    <cellStyle name="Normal 15 3 4 4 3 2" xfId="5424" xr:uid="{E9CC746D-AA0E-4942-8616-89159169243C}"/>
    <cellStyle name="Normal 15 3 4 4 4" xfId="5425" xr:uid="{959FD9E8-F38E-485A-807E-587F1FCF92EA}"/>
    <cellStyle name="Normal 15 3 4 5" xfId="5426" xr:uid="{1131BBD5-6698-4D5D-86F6-2E3FCF92A6B5}"/>
    <cellStyle name="Normal 15 3 4 5 2" xfId="5427" xr:uid="{2173FD1A-99A1-4041-A7F5-F908B9C9B9E6}"/>
    <cellStyle name="Normal 15 3 4 6" xfId="5428" xr:uid="{A0D0A12E-3F31-4B73-AB18-4CD827351E07}"/>
    <cellStyle name="Normal 15 3 4 6 2" xfId="5429" xr:uid="{637C80BA-8F0E-4B06-BBC3-20F85923B658}"/>
    <cellStyle name="Normal 15 3 4 7" xfId="5430" xr:uid="{F1E2418C-3BC6-4D31-907F-45E4D4F076DA}"/>
    <cellStyle name="Normal 15 3 4 7 2" xfId="5431" xr:uid="{FC78FD84-9CBE-4F23-87A4-47BB34A61920}"/>
    <cellStyle name="Normal 15 3 4 8" xfId="5432" xr:uid="{3E9342DB-CEA3-4346-BA51-4F6FEE695B78}"/>
    <cellStyle name="Normal 15 3 4 9" xfId="5433" xr:uid="{DCD4AD9C-8744-47DE-9EF2-ECAD7CE95866}"/>
    <cellStyle name="Normal 15 3 4_NOI Ok" xfId="5434" xr:uid="{B132FEAB-41A8-4D17-B24C-A228E785D0C4}"/>
    <cellStyle name="Normal 15 3 5" xfId="5435" xr:uid="{2CB8BDB6-22D5-40F0-B4E7-242144C9207C}"/>
    <cellStyle name="Normal 15 3 5 2" xfId="5436" xr:uid="{7C0CAFA8-49CB-4898-9958-73017FAD5885}"/>
    <cellStyle name="Normal 15 3 5 2 2" xfId="5437" xr:uid="{9E0C5FCC-BB58-4B62-B868-CB582C181DB6}"/>
    <cellStyle name="Normal 15 3 5 3" xfId="5438" xr:uid="{D3949968-21B9-462F-AD6D-96C1B5FDDF7B}"/>
    <cellStyle name="Normal 15 3 5 3 2" xfId="5439" xr:uid="{056B83FE-00A8-4D6A-8066-98DD05621C75}"/>
    <cellStyle name="Normal 15 3 5 4" xfId="5440" xr:uid="{78F7D49F-C0C5-4922-A3BC-3EF53A3EDD39}"/>
    <cellStyle name="Normal 15 3 5 5" xfId="5441" xr:uid="{47A4C5CF-42CE-4469-B6AD-CD753C25696F}"/>
    <cellStyle name="Normal 15 3 5 6" xfId="5442" xr:uid="{FF887E24-AE6A-45A6-B281-D1FC68B9E006}"/>
    <cellStyle name="Normal 15 3 6" xfId="5443" xr:uid="{ECD1ED31-C3C5-4558-B1B8-F3AFCCA86A5F}"/>
    <cellStyle name="Normal 15 3 6 2" xfId="5444" xr:uid="{7684AE45-B0C6-4646-BF6B-C5EBE445A6B6}"/>
    <cellStyle name="Normal 15 3 6 2 2" xfId="5445" xr:uid="{4BCB9BB1-E7C6-45DB-AE98-3B9109E721C0}"/>
    <cellStyle name="Normal 15 3 6 3" xfId="5446" xr:uid="{B2D36AA2-A7FF-4ABE-A3E0-B40A39BFCC98}"/>
    <cellStyle name="Normal 15 3 6 3 2" xfId="5447" xr:uid="{CA54AC0A-A0E0-4F13-A0B2-E75D531291B8}"/>
    <cellStyle name="Normal 15 3 6 4" xfId="5448" xr:uid="{79AAECF3-0673-4830-9EA0-ABF4AEE4CA8C}"/>
    <cellStyle name="Normal 15 3 7" xfId="5449" xr:uid="{F1651508-DC9E-45FE-A48B-E6D1E34FD7CA}"/>
    <cellStyle name="Normal 15 3 7 2" xfId="5450" xr:uid="{C5A22D51-9403-47D7-BAF1-0DB7D9C201F0}"/>
    <cellStyle name="Normal 15 3 7 2 2" xfId="5451" xr:uid="{ADF5CC43-1C2A-410A-ACC0-B063E106BFAF}"/>
    <cellStyle name="Normal 15 3 7 3" xfId="5452" xr:uid="{C2C12911-CF27-4BD0-8A6F-C29EDD91A416}"/>
    <cellStyle name="Normal 15 3 7 3 2" xfId="5453" xr:uid="{2AE382FD-E24E-4583-ADAD-298A000C501C}"/>
    <cellStyle name="Normal 15 3 7 4" xfId="5454" xr:uid="{D8FFEEAF-B037-48CB-A508-945B78F18F0F}"/>
    <cellStyle name="Normal 15 3 8" xfId="5455" xr:uid="{F7431CF5-5C7B-4DA2-A52C-CD3ECC6A8CA5}"/>
    <cellStyle name="Normal 15 3 8 2" xfId="5456" xr:uid="{80EDB52C-56AA-4725-8DCE-F43FFD4D796E}"/>
    <cellStyle name="Normal 15 3 9" xfId="5457" xr:uid="{F0C01651-CAD1-46FA-BFE4-9D4D82A86FEF}"/>
    <cellStyle name="Normal 15 3 9 2" xfId="5458" xr:uid="{C375228E-8C98-4DEB-8671-7CEB7551B572}"/>
    <cellStyle name="Normal 15 3_NOI Ok" xfId="5459" xr:uid="{6BC31113-819A-4F7A-82F9-07CBFA3ED306}"/>
    <cellStyle name="Normal 15 4" xfId="5460" xr:uid="{D6E018EC-C9C0-4204-B8CC-94CCAB464086}"/>
    <cellStyle name="Normal 15 4 10" xfId="5461" xr:uid="{6960968F-BD65-4890-B63A-5D53BF528B9D}"/>
    <cellStyle name="Normal 15 4 10 2" xfId="5462" xr:uid="{857F16A6-546C-4742-B590-822C6B8B4F79}"/>
    <cellStyle name="Normal 15 4 11" xfId="5463" xr:uid="{6087AFB0-70A4-4F08-92B2-4ED7D65E2C4D}"/>
    <cellStyle name="Normal 15 4 12" xfId="5464" xr:uid="{F4ECCD70-1497-4071-8E74-DD4FD0086F64}"/>
    <cellStyle name="Normal 15 4 2" xfId="5465" xr:uid="{3E502E5F-1FD3-40F7-A4C2-7D70279E3EEC}"/>
    <cellStyle name="Normal 15 4 2 2" xfId="5466" xr:uid="{F33949AB-3C82-47C2-A9FF-5EFA566241B9}"/>
    <cellStyle name="Normal 15 4 2 2 2" xfId="5467" xr:uid="{85E878E2-B8CD-4124-948F-B05C0E75B1BC}"/>
    <cellStyle name="Normal 15 4 2 2 2 2" xfId="5468" xr:uid="{CA89E160-2A1A-480B-B6EE-885A83736EFC}"/>
    <cellStyle name="Normal 15 4 2 2 3" xfId="5469" xr:uid="{088C82D9-5472-4D4C-97A0-A3F72FD28C6E}"/>
    <cellStyle name="Normal 15 4 2 2 3 2" xfId="5470" xr:uid="{F05B67FD-2709-4AFC-AEC0-8E5DFB975A79}"/>
    <cellStyle name="Normal 15 4 2 2 4" xfId="5471" xr:uid="{75374FE6-D411-4BD7-85F9-2EDCF3F5D9B0}"/>
    <cellStyle name="Normal 15 4 2 2 5" xfId="5472" xr:uid="{5E43781A-152C-4724-BB43-5F4014E7C429}"/>
    <cellStyle name="Normal 15 4 2 2 6" xfId="5473" xr:uid="{AEC80168-F651-4348-B230-2C05D74B9512}"/>
    <cellStyle name="Normal 15 4 2 3" xfId="5474" xr:uid="{675FD308-6F13-4C9A-8431-C658264916EC}"/>
    <cellStyle name="Normal 15 4 2 3 2" xfId="5475" xr:uid="{C8ECDFB2-71AF-49B3-9FE7-D3E3283A908B}"/>
    <cellStyle name="Normal 15 4 2 3 2 2" xfId="5476" xr:uid="{A6FFF4D0-A23C-47C9-B229-F381BCCF2ABA}"/>
    <cellStyle name="Normal 15 4 2 3 3" xfId="5477" xr:uid="{161AEE2C-EB5B-4520-8CB1-637C4CBB450E}"/>
    <cellStyle name="Normal 15 4 2 3 3 2" xfId="5478" xr:uid="{FFB1C789-257D-4309-B900-BEE733D73C86}"/>
    <cellStyle name="Normal 15 4 2 3 4" xfId="5479" xr:uid="{209E6BF5-1700-4853-96D4-523E524761D9}"/>
    <cellStyle name="Normal 15 4 2 4" xfId="5480" xr:uid="{35162A8A-A4A1-4312-8C73-59F7631401E2}"/>
    <cellStyle name="Normal 15 4 2 4 2" xfId="5481" xr:uid="{C5BEF6DB-1A5E-4079-A8D6-6C72F9288DCA}"/>
    <cellStyle name="Normal 15 4 2 4 2 2" xfId="5482" xr:uid="{DA5ECE13-178C-49B9-B408-DA287527E659}"/>
    <cellStyle name="Normal 15 4 2 4 3" xfId="5483" xr:uid="{86C3ABD3-B8B4-402C-A5A6-AE41A1CC81A8}"/>
    <cellStyle name="Normal 15 4 2 4 3 2" xfId="5484" xr:uid="{937C2B87-54F3-4EBC-AF9C-E797ED5D03F3}"/>
    <cellStyle name="Normal 15 4 2 4 4" xfId="5485" xr:uid="{B3C41C23-C466-4A9B-88E0-0EC901E4CE63}"/>
    <cellStyle name="Normal 15 4 2 5" xfId="5486" xr:uid="{09EE7E93-9A87-44B1-AB19-15B5E34C4D75}"/>
    <cellStyle name="Normal 15 4 2 5 2" xfId="5487" xr:uid="{636F8030-D939-41FF-97F7-0E1880646AE9}"/>
    <cellStyle name="Normal 15 4 2 6" xfId="5488" xr:uid="{91A087FB-9F71-46E8-B2E0-99CDC81863EE}"/>
    <cellStyle name="Normal 15 4 2 6 2" xfId="5489" xr:uid="{DA5287F6-2304-4B9D-8D9B-90C119F15844}"/>
    <cellStyle name="Normal 15 4 2 7" xfId="5490" xr:uid="{55B99318-B0E4-4568-B680-3C546AE47116}"/>
    <cellStyle name="Normal 15 4 2 7 2" xfId="5491" xr:uid="{7D96D88E-62A1-4C4A-8416-E885C146DD69}"/>
    <cellStyle name="Normal 15 4 2 8" xfId="5492" xr:uid="{3514927E-8FD6-44B4-90D3-80AB5A467297}"/>
    <cellStyle name="Normal 15 4 2 9" xfId="5493" xr:uid="{98A9EDCD-390E-4E88-869E-489C181C6A06}"/>
    <cellStyle name="Normal 15 4 2_NOI Ok" xfId="5494" xr:uid="{02BB2F39-4797-4987-87DB-03ED0FCC7FD5}"/>
    <cellStyle name="Normal 15 4 3" xfId="5495" xr:uid="{6C7DE6BD-C8B3-4005-9D9B-3AC449D977B3}"/>
    <cellStyle name="Normal 15 4 3 2" xfId="5496" xr:uid="{5F4BC013-BAA1-44B7-BB19-8E876D855854}"/>
    <cellStyle name="Normal 15 4 3 2 2" xfId="5497" xr:uid="{3BFD70FB-6119-4541-8505-6117441B8628}"/>
    <cellStyle name="Normal 15 4 3 2 2 2" xfId="5498" xr:uid="{871EE826-225A-4586-9D8B-B1A0CCD7538D}"/>
    <cellStyle name="Normal 15 4 3 2 3" xfId="5499" xr:uid="{DD1D2DAB-79EE-41BE-9140-DFCD2BDA72B6}"/>
    <cellStyle name="Normal 15 4 3 2 3 2" xfId="5500" xr:uid="{A5C57ABE-822A-47E3-9CB6-91E1214C6571}"/>
    <cellStyle name="Normal 15 4 3 2 4" xfId="5501" xr:uid="{31A43810-9351-4501-BF26-63EB43E73CDE}"/>
    <cellStyle name="Normal 15 4 3 2 5" xfId="5502" xr:uid="{D230008D-D032-4E8C-9E93-0F82C368C637}"/>
    <cellStyle name="Normal 15 4 3 2 6" xfId="5503" xr:uid="{ADCFBDED-9D46-4691-909B-9A556FD7B977}"/>
    <cellStyle name="Normal 15 4 3 3" xfId="5504" xr:uid="{ECC590F3-0599-40AB-AC96-D302DEB61B51}"/>
    <cellStyle name="Normal 15 4 3 3 2" xfId="5505" xr:uid="{D2FC3E14-8BCA-4AE0-ACD3-A7F7B4E04B96}"/>
    <cellStyle name="Normal 15 4 3 3 2 2" xfId="5506" xr:uid="{8655848B-7DEC-4FC6-A919-EF69165012FA}"/>
    <cellStyle name="Normal 15 4 3 3 3" xfId="5507" xr:uid="{3D25C7F2-AB44-4411-8B4C-CF8BAFEE7DFF}"/>
    <cellStyle name="Normal 15 4 3 3 3 2" xfId="5508" xr:uid="{1A2B2C09-D8AD-416D-8675-DAFBC5496853}"/>
    <cellStyle name="Normal 15 4 3 3 4" xfId="5509" xr:uid="{2B3AFC34-DAE4-4470-8F5C-72D69AC79879}"/>
    <cellStyle name="Normal 15 4 3 4" xfId="5510" xr:uid="{5F25C049-12A9-4342-A2E5-EA9356029100}"/>
    <cellStyle name="Normal 15 4 3 4 2" xfId="5511" xr:uid="{C62E6CB5-9C79-499B-9EA8-448C7CFCE749}"/>
    <cellStyle name="Normal 15 4 3 4 2 2" xfId="5512" xr:uid="{6654C89D-38B3-4E59-AB12-BB3BCA834E3D}"/>
    <cellStyle name="Normal 15 4 3 4 3" xfId="5513" xr:uid="{4A2280E8-5E4C-48C7-990B-265597B9266E}"/>
    <cellStyle name="Normal 15 4 3 4 3 2" xfId="5514" xr:uid="{46AA0C6E-2C63-4D28-920D-DE4B6EDE31CE}"/>
    <cellStyle name="Normal 15 4 3 4 4" xfId="5515" xr:uid="{497BCE94-653A-4480-B24D-FA871EFD1519}"/>
    <cellStyle name="Normal 15 4 3 5" xfId="5516" xr:uid="{0E0050BF-E746-41F6-ABC0-28FC95E9896D}"/>
    <cellStyle name="Normal 15 4 3 5 2" xfId="5517" xr:uid="{0B74A3CC-DE10-4A59-A5FB-01A46CF67599}"/>
    <cellStyle name="Normal 15 4 3 6" xfId="5518" xr:uid="{F9CE6789-5B90-4295-AF4D-8D10A3D7BE0B}"/>
    <cellStyle name="Normal 15 4 3 6 2" xfId="5519" xr:uid="{1B1BBF4A-691F-41D4-8C09-FD8024D71513}"/>
    <cellStyle name="Normal 15 4 3 7" xfId="5520" xr:uid="{2FB18B75-3C95-4558-AC23-37692D1CBC55}"/>
    <cellStyle name="Normal 15 4 3 7 2" xfId="5521" xr:uid="{1BF70C47-F70D-4EE7-A918-730CD2FAFF27}"/>
    <cellStyle name="Normal 15 4 3 8" xfId="5522" xr:uid="{6B1990FD-5027-42C8-B56C-DB3626FCBA2F}"/>
    <cellStyle name="Normal 15 4 3 9" xfId="5523" xr:uid="{9FC99FB6-9EE0-4C39-9D5C-119814F38DE5}"/>
    <cellStyle name="Normal 15 4 3_NOI Ok" xfId="5524" xr:uid="{617BF458-820D-4BA0-9A66-622436E6F754}"/>
    <cellStyle name="Normal 15 4 4" xfId="5525" xr:uid="{D39B128B-C630-4B0B-A8B2-06CA86319D78}"/>
    <cellStyle name="Normal 15 4 4 2" xfId="5526" xr:uid="{6CB8E7B7-AA2F-4748-B309-16AFDE1D9804}"/>
    <cellStyle name="Normal 15 4 4 2 2" xfId="5527" xr:uid="{F90ABE42-F670-45A7-86EE-1C2759FA6F62}"/>
    <cellStyle name="Normal 15 4 4 2 2 2" xfId="5528" xr:uid="{5E17E20B-08B5-4E37-B150-78BC20B7AAAE}"/>
    <cellStyle name="Normal 15 4 4 2 3" xfId="5529" xr:uid="{4DF8CF10-7F97-4B80-9D97-5FE1B9CA7CF1}"/>
    <cellStyle name="Normal 15 4 4 2 3 2" xfId="5530" xr:uid="{F22C4ED4-0E7E-4147-90FE-D4A34054B0E5}"/>
    <cellStyle name="Normal 15 4 4 2 4" xfId="5531" xr:uid="{F6DBA103-7BD4-4A2B-95EC-C9A8E94A5A67}"/>
    <cellStyle name="Normal 15 4 4 2 5" xfId="5532" xr:uid="{00AF4451-8E44-4DEC-8C30-A27DA788CDC3}"/>
    <cellStyle name="Normal 15 4 4 2 6" xfId="5533" xr:uid="{DD161D4C-9751-4DA2-8BB1-70BC81D6059A}"/>
    <cellStyle name="Normal 15 4 4 3" xfId="5534" xr:uid="{C93B5581-9944-48BA-9B75-ABEF561F68A5}"/>
    <cellStyle name="Normal 15 4 4 3 2" xfId="5535" xr:uid="{A1E50CEA-D6F4-4314-A9E6-3EE881A3E3F3}"/>
    <cellStyle name="Normal 15 4 4 3 2 2" xfId="5536" xr:uid="{A9052113-E700-400E-A3F4-EADB79F20174}"/>
    <cellStyle name="Normal 15 4 4 3 3" xfId="5537" xr:uid="{4352F0AF-7DB3-4786-940F-9639098E0820}"/>
    <cellStyle name="Normal 15 4 4 3 3 2" xfId="5538" xr:uid="{C832B5FF-E2DD-40B4-89DE-5E10226B51AB}"/>
    <cellStyle name="Normal 15 4 4 3 4" xfId="5539" xr:uid="{0F328D1C-E85E-4A46-B4EB-FCD5305F6226}"/>
    <cellStyle name="Normal 15 4 4 4" xfId="5540" xr:uid="{469C972E-A74D-4AAA-B0F2-3912DA486800}"/>
    <cellStyle name="Normal 15 4 4 4 2" xfId="5541" xr:uid="{8B4D0BAB-0D23-4BA2-BC19-1742733E3E64}"/>
    <cellStyle name="Normal 15 4 4 4 2 2" xfId="5542" xr:uid="{72071579-E404-4862-8248-E9335B8BFD21}"/>
    <cellStyle name="Normal 15 4 4 4 3" xfId="5543" xr:uid="{16924274-D0F0-40E6-B2FF-B85E9B809008}"/>
    <cellStyle name="Normal 15 4 4 4 3 2" xfId="5544" xr:uid="{EE1EDBF2-E68E-4F4E-A671-938BD9024A29}"/>
    <cellStyle name="Normal 15 4 4 4 4" xfId="5545" xr:uid="{64067F07-55F1-4540-9BAC-C296BA49C356}"/>
    <cellStyle name="Normal 15 4 4 5" xfId="5546" xr:uid="{214E8851-D494-43E0-A652-94C1CDB183AE}"/>
    <cellStyle name="Normal 15 4 4 5 2" xfId="5547" xr:uid="{308153DC-5C25-4040-98EE-50C6ACD91906}"/>
    <cellStyle name="Normal 15 4 4 6" xfId="5548" xr:uid="{20B6FB09-D5D9-4919-812D-52BE9026AF4F}"/>
    <cellStyle name="Normal 15 4 4 6 2" xfId="5549" xr:uid="{65D12B24-AEBE-4790-B8D8-F6FEDDDBC52F}"/>
    <cellStyle name="Normal 15 4 4 7" xfId="5550" xr:uid="{FECFF7BD-F297-4803-9809-43C5784C17C2}"/>
    <cellStyle name="Normal 15 4 4 7 2" xfId="5551" xr:uid="{531A0360-46D1-4F11-8944-CF17E960A81C}"/>
    <cellStyle name="Normal 15 4 4 8" xfId="5552" xr:uid="{DDD95438-F244-437C-8672-F40D71A735A5}"/>
    <cellStyle name="Normal 15 4 4 9" xfId="5553" xr:uid="{CD11CC5D-37A2-4DE7-B8D1-A98C2C64E337}"/>
    <cellStyle name="Normal 15 4 4_NOI Ok" xfId="5554" xr:uid="{B899E6E3-714D-45DA-A9F4-207C7118C82C}"/>
    <cellStyle name="Normal 15 4 5" xfId="5555" xr:uid="{98E3B6EF-69DC-4BB2-8ED2-8553A511BC23}"/>
    <cellStyle name="Normal 15 4 5 2" xfId="5556" xr:uid="{1739F84C-9875-44C3-8234-0188134FCC71}"/>
    <cellStyle name="Normal 15 4 5 2 2" xfId="5557" xr:uid="{BAF91052-B6DB-43C8-9C08-6672373DEB97}"/>
    <cellStyle name="Normal 15 4 5 3" xfId="5558" xr:uid="{01E7A660-5EFC-409B-B1DD-F4F1E8E455E9}"/>
    <cellStyle name="Normal 15 4 5 3 2" xfId="5559" xr:uid="{463F4E64-9901-4A79-B8AF-0E426216082F}"/>
    <cellStyle name="Normal 15 4 5 4" xfId="5560" xr:uid="{EDA17DD4-A2C2-4538-9140-930780C77C3E}"/>
    <cellStyle name="Normal 15 4 5 5" xfId="5561" xr:uid="{5379A4D3-620E-426E-A620-68CD13C6CC53}"/>
    <cellStyle name="Normal 15 4 5 6" xfId="5562" xr:uid="{16BB363F-7A67-4781-B20B-5E0A08D14521}"/>
    <cellStyle name="Normal 15 4 6" xfId="5563" xr:uid="{6DB172B1-1450-4223-9D70-6413BDD7E4BC}"/>
    <cellStyle name="Normal 15 4 6 2" xfId="5564" xr:uid="{990978AD-B5F0-4E90-A522-B0A89ECE1CDE}"/>
    <cellStyle name="Normal 15 4 6 2 2" xfId="5565" xr:uid="{A5521280-27AD-47A3-A274-78C016C12958}"/>
    <cellStyle name="Normal 15 4 6 3" xfId="5566" xr:uid="{3486EEB5-C1A7-412D-A6B2-729D6921BE2F}"/>
    <cellStyle name="Normal 15 4 6 3 2" xfId="5567" xr:uid="{46D16418-0F09-4793-B440-D7467872F476}"/>
    <cellStyle name="Normal 15 4 6 4" xfId="5568" xr:uid="{654298A4-005C-46D3-9CDF-1EF366E3D322}"/>
    <cellStyle name="Normal 15 4 7" xfId="5569" xr:uid="{8EB3EE90-33F5-49A8-839A-54D3F96541C7}"/>
    <cellStyle name="Normal 15 4 7 2" xfId="5570" xr:uid="{6D5DCEB9-40D1-4D59-9F3F-764981BB58EE}"/>
    <cellStyle name="Normal 15 4 7 2 2" xfId="5571" xr:uid="{C1CBFF44-08A2-45F5-9979-57B412FC4DD0}"/>
    <cellStyle name="Normal 15 4 7 3" xfId="5572" xr:uid="{39F49145-F63E-4C27-AC40-158AD209AA19}"/>
    <cellStyle name="Normal 15 4 7 3 2" xfId="5573" xr:uid="{414541A7-F9F8-497E-A272-C95ABB718AC1}"/>
    <cellStyle name="Normal 15 4 7 4" xfId="5574" xr:uid="{B74ABC6B-B509-4090-B199-F9F363516EE3}"/>
    <cellStyle name="Normal 15 4 8" xfId="5575" xr:uid="{8245EA5F-BC04-4B85-AAB4-D5E26084E0CD}"/>
    <cellStyle name="Normal 15 4 8 2" xfId="5576" xr:uid="{A7C53645-F33C-41FE-B23F-ED303A0BDDDE}"/>
    <cellStyle name="Normal 15 4 9" xfId="5577" xr:uid="{773FDF81-1431-4D1A-80AD-164D508C1F7F}"/>
    <cellStyle name="Normal 15 4 9 2" xfId="5578" xr:uid="{4BBC85C3-925E-40DB-965D-5ED35B9BFF3A}"/>
    <cellStyle name="Normal 15 4_NOI Ok" xfId="5579" xr:uid="{F8D827C9-DAAF-4232-A2CB-7D75E629ACAE}"/>
    <cellStyle name="Normal 15 5" xfId="5580" xr:uid="{AEE500B0-370D-46DB-B289-F1DCF3D3311C}"/>
    <cellStyle name="Normal 15 5 10" xfId="5581" xr:uid="{353EC6A2-B271-4826-911C-739882DE96AA}"/>
    <cellStyle name="Normal 15 5 10 2" xfId="5582" xr:uid="{6CA18251-64C5-41C8-8F4F-DC8B994F8A7B}"/>
    <cellStyle name="Normal 15 5 11" xfId="5583" xr:uid="{B56B66F6-B1BB-49EC-8C5A-29EF51665F5F}"/>
    <cellStyle name="Normal 15 5 12" xfId="5584" xr:uid="{E3D72256-37A9-4F01-8832-278292E6E4E7}"/>
    <cellStyle name="Normal 15 5 2" xfId="5585" xr:uid="{1F756C29-CD81-4A7D-91E7-381AC6953BE6}"/>
    <cellStyle name="Normal 15 5 2 2" xfId="5586" xr:uid="{21197534-E50B-46B3-8DF0-BC0DBC1CBD82}"/>
    <cellStyle name="Normal 15 5 2 2 2" xfId="5587" xr:uid="{D3B5A65E-BB02-424E-8E39-69F856F16493}"/>
    <cellStyle name="Normal 15 5 2 2 2 2" xfId="5588" xr:uid="{7FEB50D4-76DD-4FEF-ADBA-AFC1A0EDCF5C}"/>
    <cellStyle name="Normal 15 5 2 2 3" xfId="5589" xr:uid="{5D924B91-C312-4DD4-AF1F-0515854165FF}"/>
    <cellStyle name="Normal 15 5 2 2 3 2" xfId="5590" xr:uid="{B82377FE-AAC7-4CCF-B997-45FAF71DCAFE}"/>
    <cellStyle name="Normal 15 5 2 2 4" xfId="5591" xr:uid="{498B92AC-B159-49B7-AE13-C860DEBA7594}"/>
    <cellStyle name="Normal 15 5 2 2 5" xfId="5592" xr:uid="{07D501A8-4849-4B81-B30A-71910C9841AA}"/>
    <cellStyle name="Normal 15 5 2 2 6" xfId="5593" xr:uid="{77014189-A0AE-4F9C-B894-47E518A048E4}"/>
    <cellStyle name="Normal 15 5 2 3" xfId="5594" xr:uid="{548C80A2-15F0-481A-BCF9-691F8BBB2891}"/>
    <cellStyle name="Normal 15 5 2 3 2" xfId="5595" xr:uid="{63D4378B-33A1-473A-87F6-8B9F2A24E38C}"/>
    <cellStyle name="Normal 15 5 2 3 2 2" xfId="5596" xr:uid="{C6F30556-3EB1-4B94-A9CF-88AD7A33D7CB}"/>
    <cellStyle name="Normal 15 5 2 3 3" xfId="5597" xr:uid="{96E3D803-3D8F-4374-A137-5FE41D51DF66}"/>
    <cellStyle name="Normal 15 5 2 3 3 2" xfId="5598" xr:uid="{0E01541F-7EEA-4D12-AFD6-21F6A4C79BB1}"/>
    <cellStyle name="Normal 15 5 2 3 4" xfId="5599" xr:uid="{5E4CFE1D-5636-4884-BF3F-DC66A27754F3}"/>
    <cellStyle name="Normal 15 5 2 4" xfId="5600" xr:uid="{AF7ACE61-9C6C-4FC4-9B12-6E12C1DD68AA}"/>
    <cellStyle name="Normal 15 5 2 4 2" xfId="5601" xr:uid="{84B5E92D-D1F4-4283-8E9B-696B57CC78FE}"/>
    <cellStyle name="Normal 15 5 2 4 2 2" xfId="5602" xr:uid="{45113B75-1B84-432D-B9BF-4B991D42AA75}"/>
    <cellStyle name="Normal 15 5 2 4 3" xfId="5603" xr:uid="{14A84165-6B9F-4EEF-822C-A765727CB7AB}"/>
    <cellStyle name="Normal 15 5 2 4 3 2" xfId="5604" xr:uid="{2B95F128-2A2A-4A48-981B-0C4AB1B693CD}"/>
    <cellStyle name="Normal 15 5 2 4 4" xfId="5605" xr:uid="{0E98A4BE-6CA0-490A-8487-5DE6650917B0}"/>
    <cellStyle name="Normal 15 5 2 5" xfId="5606" xr:uid="{BC9B479E-EAE8-4497-92EC-7CA4D364B25E}"/>
    <cellStyle name="Normal 15 5 2 5 2" xfId="5607" xr:uid="{73B7B57B-C640-49F0-99AB-3717D08B5182}"/>
    <cellStyle name="Normal 15 5 2 6" xfId="5608" xr:uid="{6CEE8730-A015-468A-9332-8F4C126B8392}"/>
    <cellStyle name="Normal 15 5 2 6 2" xfId="5609" xr:uid="{C9573D4E-3F35-4C31-8E41-CC4F70DADD6B}"/>
    <cellStyle name="Normal 15 5 2 7" xfId="5610" xr:uid="{B3F5B30A-9FE6-4933-81CA-BF9022597A9A}"/>
    <cellStyle name="Normal 15 5 2 7 2" xfId="5611" xr:uid="{DCA48E25-0F2C-41A8-9B8E-D04E22A076F2}"/>
    <cellStyle name="Normal 15 5 2 8" xfId="5612" xr:uid="{1FC72762-FFB0-416A-8645-3960095DBB44}"/>
    <cellStyle name="Normal 15 5 2 9" xfId="5613" xr:uid="{5A04AE69-ECFB-4D1E-8C13-6C6243010FC1}"/>
    <cellStyle name="Normal 15 5 2_NOI Ok" xfId="5614" xr:uid="{779DAB78-C2B6-4381-B752-5F222088C590}"/>
    <cellStyle name="Normal 15 5 3" xfId="5615" xr:uid="{793A5791-7A4B-4C0D-A141-F7E5524E7261}"/>
    <cellStyle name="Normal 15 5 3 2" xfId="5616" xr:uid="{01852FF2-A176-404F-988B-3225A5E65AD2}"/>
    <cellStyle name="Normal 15 5 3 2 2" xfId="5617" xr:uid="{BB111B6D-600D-47CB-B71E-3C6F32CE7A4C}"/>
    <cellStyle name="Normal 15 5 3 2 2 2" xfId="5618" xr:uid="{CFAD6852-DD06-4EAA-AE8A-4941B8F9B885}"/>
    <cellStyle name="Normal 15 5 3 2 3" xfId="5619" xr:uid="{C51F4C7F-9489-4567-A267-C15F0EBDEB93}"/>
    <cellStyle name="Normal 15 5 3 2 3 2" xfId="5620" xr:uid="{098C19E5-72B4-48E1-8781-49BCFEA64CC3}"/>
    <cellStyle name="Normal 15 5 3 2 4" xfId="5621" xr:uid="{3D923C23-532C-4F86-8225-C277C3985A48}"/>
    <cellStyle name="Normal 15 5 3 2 5" xfId="5622" xr:uid="{E374B9F4-2725-424D-91B7-58A6CA4C831C}"/>
    <cellStyle name="Normal 15 5 3 2 6" xfId="5623" xr:uid="{55801CF7-44DA-4C91-853E-71D1C06C613D}"/>
    <cellStyle name="Normal 15 5 3 3" xfId="5624" xr:uid="{6581BA8C-30F7-4E04-9E5C-EAC0CF3BBEE0}"/>
    <cellStyle name="Normal 15 5 3 3 2" xfId="5625" xr:uid="{B69562BE-E1F4-457F-8B39-CA5DCBF6ED57}"/>
    <cellStyle name="Normal 15 5 3 3 2 2" xfId="5626" xr:uid="{8A19CBAE-FA14-49D1-825A-1B0F4899EEA1}"/>
    <cellStyle name="Normal 15 5 3 3 3" xfId="5627" xr:uid="{57FDF77C-AC52-40FF-A821-826548C8C37A}"/>
    <cellStyle name="Normal 15 5 3 3 3 2" xfId="5628" xr:uid="{FF3317C6-32B2-4E0B-8E47-B8B25A17DB0E}"/>
    <cellStyle name="Normal 15 5 3 3 4" xfId="5629" xr:uid="{46032CF9-85AC-48DC-AE9B-2A39373FCB40}"/>
    <cellStyle name="Normal 15 5 3 4" xfId="5630" xr:uid="{C89C5FAB-EC61-4A6A-B1EA-08675A4B05E9}"/>
    <cellStyle name="Normal 15 5 3 4 2" xfId="5631" xr:uid="{446BF86C-0570-4A3B-A772-DAFC026C6704}"/>
    <cellStyle name="Normal 15 5 3 4 2 2" xfId="5632" xr:uid="{23080D6E-4774-4370-865B-15693DC83454}"/>
    <cellStyle name="Normal 15 5 3 4 3" xfId="5633" xr:uid="{6A15054B-965C-4323-9E2B-A9B9C0A9DFCE}"/>
    <cellStyle name="Normal 15 5 3 4 3 2" xfId="5634" xr:uid="{A7451E14-29E7-41ED-A5FB-7BE55D080BE6}"/>
    <cellStyle name="Normal 15 5 3 4 4" xfId="5635" xr:uid="{9E949871-9120-4737-A1A9-569B163C2E26}"/>
    <cellStyle name="Normal 15 5 3 5" xfId="5636" xr:uid="{6E3AE8DB-5938-460F-A8A0-A4AA9F7139C5}"/>
    <cellStyle name="Normal 15 5 3 5 2" xfId="5637" xr:uid="{DD67A40B-261F-4828-BB62-85E3C40C1C4D}"/>
    <cellStyle name="Normal 15 5 3 6" xfId="5638" xr:uid="{BFDFF520-B920-4AE9-B63C-16531C4D41AF}"/>
    <cellStyle name="Normal 15 5 3 6 2" xfId="5639" xr:uid="{7BF201C0-B3B1-49E2-B520-A1CAA6289930}"/>
    <cellStyle name="Normal 15 5 3 7" xfId="5640" xr:uid="{91198AFA-BB05-4C10-A2E5-3C15E7E2B076}"/>
    <cellStyle name="Normal 15 5 3 7 2" xfId="5641" xr:uid="{2F06F558-D538-40A6-A2E5-83AA4E7E4D83}"/>
    <cellStyle name="Normal 15 5 3 8" xfId="5642" xr:uid="{1BC91397-FE91-4DD9-9998-5DEBF086C61C}"/>
    <cellStyle name="Normal 15 5 3 9" xfId="5643" xr:uid="{D4D558CA-C7B5-4426-B2F9-0A9268F55330}"/>
    <cellStyle name="Normal 15 5 3_NOI Ok" xfId="5644" xr:uid="{0CBE8730-195F-44B4-B87F-E79395C60EA1}"/>
    <cellStyle name="Normal 15 5 4" xfId="5645" xr:uid="{D0083DFB-27F7-48F3-B695-A81E95478C23}"/>
    <cellStyle name="Normal 15 5 4 2" xfId="5646" xr:uid="{3C656654-799B-480A-830B-FC4A386A54DA}"/>
    <cellStyle name="Normal 15 5 4 2 2" xfId="5647" xr:uid="{2DF9CF0A-438F-4BB1-8EA8-CCF7637E0A58}"/>
    <cellStyle name="Normal 15 5 4 2 2 2" xfId="5648" xr:uid="{62D99902-2850-4A76-AB15-A913A9D2E0B3}"/>
    <cellStyle name="Normal 15 5 4 2 3" xfId="5649" xr:uid="{AD86EDA8-424C-409C-92FE-87C9C72CA084}"/>
    <cellStyle name="Normal 15 5 4 2 3 2" xfId="5650" xr:uid="{F5DF1762-3D4E-4F7E-9C89-D5707280F85D}"/>
    <cellStyle name="Normal 15 5 4 2 4" xfId="5651" xr:uid="{8D577455-D6B4-4AC9-B2CE-9B8E1C1994B6}"/>
    <cellStyle name="Normal 15 5 4 2 5" xfId="5652" xr:uid="{018A86C5-452C-4B9E-B0B7-FE49180DC511}"/>
    <cellStyle name="Normal 15 5 4 2 6" xfId="5653" xr:uid="{3610B0C8-4C33-4131-85CF-440075C9125A}"/>
    <cellStyle name="Normal 15 5 4 3" xfId="5654" xr:uid="{8FF82383-8767-45F8-B0BF-4300B1101E8C}"/>
    <cellStyle name="Normal 15 5 4 3 2" xfId="5655" xr:uid="{FA0D7E29-8979-4382-A0DE-09FBEE34E847}"/>
    <cellStyle name="Normal 15 5 4 3 2 2" xfId="5656" xr:uid="{E173FC5E-4964-4029-9F61-8C522482298F}"/>
    <cellStyle name="Normal 15 5 4 3 3" xfId="5657" xr:uid="{B79171CB-E817-4097-920A-96C930A2FEA2}"/>
    <cellStyle name="Normal 15 5 4 3 3 2" xfId="5658" xr:uid="{48C30774-1C52-47F0-A6BC-D402FAA39E47}"/>
    <cellStyle name="Normal 15 5 4 3 4" xfId="5659" xr:uid="{03EECEA6-4E76-466C-B914-37839B48479B}"/>
    <cellStyle name="Normal 15 5 4 4" xfId="5660" xr:uid="{2C369DDF-CF5B-47D8-908E-A34968DEFF01}"/>
    <cellStyle name="Normal 15 5 4 4 2" xfId="5661" xr:uid="{80F110D9-49FF-463D-BE0A-7CE64E0CC7B9}"/>
    <cellStyle name="Normal 15 5 4 4 2 2" xfId="5662" xr:uid="{D296A964-C503-4532-808C-256FFCDEB68A}"/>
    <cellStyle name="Normal 15 5 4 4 3" xfId="5663" xr:uid="{0543D2E0-007C-4F01-8362-E92D243CA1ED}"/>
    <cellStyle name="Normal 15 5 4 4 3 2" xfId="5664" xr:uid="{B9007038-1F4C-4FF7-83A5-710052EA4FA4}"/>
    <cellStyle name="Normal 15 5 4 4 4" xfId="5665" xr:uid="{F31EE779-E6A7-4C18-A10D-D905A23240BE}"/>
    <cellStyle name="Normal 15 5 4 5" xfId="5666" xr:uid="{BC48E458-B74B-4018-A8A5-5F7DFAA0F693}"/>
    <cellStyle name="Normal 15 5 4 5 2" xfId="5667" xr:uid="{D3914528-AFFA-4A6F-929E-9D4BCAA2A536}"/>
    <cellStyle name="Normal 15 5 4 6" xfId="5668" xr:uid="{60398C5F-3A3F-4F1F-AD67-7C7D07BD57C7}"/>
    <cellStyle name="Normal 15 5 4 6 2" xfId="5669" xr:uid="{41E04544-6160-4DD8-B9E8-096E797D45CB}"/>
    <cellStyle name="Normal 15 5 4 7" xfId="5670" xr:uid="{A744B634-6FB9-4C70-A1B7-2DAF905953EE}"/>
    <cellStyle name="Normal 15 5 4 7 2" xfId="5671" xr:uid="{A4F16887-6677-48C5-87F1-9979B06786D7}"/>
    <cellStyle name="Normal 15 5 4 8" xfId="5672" xr:uid="{00B5B089-724A-4C3E-A2F3-51955EF21BE3}"/>
    <cellStyle name="Normal 15 5 4 9" xfId="5673" xr:uid="{E3616AF9-785E-4635-B346-4E496833E7C7}"/>
    <cellStyle name="Normal 15 5 4_NOI Ok" xfId="5674" xr:uid="{B0FF9B28-1590-4183-ACB1-CA6C122D84DB}"/>
    <cellStyle name="Normal 15 5 5" xfId="5675" xr:uid="{797A1EFF-690E-4F06-8095-B1A88AC29147}"/>
    <cellStyle name="Normal 15 5 5 2" xfId="5676" xr:uid="{42F25CF9-10EF-4641-81D4-5C4E93E18BF5}"/>
    <cellStyle name="Normal 15 5 5 2 2" xfId="5677" xr:uid="{92A61DD1-BA28-438B-AA52-7B5E5D5E2792}"/>
    <cellStyle name="Normal 15 5 5 3" xfId="5678" xr:uid="{D50AE470-677C-401D-AB3D-B48C9EE0CBEA}"/>
    <cellStyle name="Normal 15 5 5 3 2" xfId="5679" xr:uid="{F5DE9518-2FC8-4A91-B97D-8D13E41E50E4}"/>
    <cellStyle name="Normal 15 5 5 4" xfId="5680" xr:uid="{A8933FFB-B1D0-4A1A-B227-AC53A12C7641}"/>
    <cellStyle name="Normal 15 5 5 5" xfId="5681" xr:uid="{9ADF4216-B8D4-4A1D-AAAC-2C6533282406}"/>
    <cellStyle name="Normal 15 5 5 6" xfId="5682" xr:uid="{16D421DE-C2A8-4B55-96AE-83F32E82D50F}"/>
    <cellStyle name="Normal 15 5 6" xfId="5683" xr:uid="{F6C45B59-3504-45BE-B9DD-A443270EBF3B}"/>
    <cellStyle name="Normal 15 5 6 2" xfId="5684" xr:uid="{AE0D1BE8-3B0B-4B36-850A-70BB2FACA8C5}"/>
    <cellStyle name="Normal 15 5 6 2 2" xfId="5685" xr:uid="{402F9074-2443-4F41-8B50-7885A97C7285}"/>
    <cellStyle name="Normal 15 5 6 3" xfId="5686" xr:uid="{1495229F-01AC-4689-9794-FA4B82356B19}"/>
    <cellStyle name="Normal 15 5 6 3 2" xfId="5687" xr:uid="{7F8EC96A-DABF-4E98-B7FF-11A6C195782C}"/>
    <cellStyle name="Normal 15 5 6 4" xfId="5688" xr:uid="{27104259-71D5-4EFD-BF2C-C98B9A077644}"/>
    <cellStyle name="Normal 15 5 7" xfId="5689" xr:uid="{7F794DBC-46E0-4AFB-AB6F-8C8D13EED471}"/>
    <cellStyle name="Normal 15 5 7 2" xfId="5690" xr:uid="{471A7B5A-F8C2-468E-9C4C-64411647826C}"/>
    <cellStyle name="Normal 15 5 7 2 2" xfId="5691" xr:uid="{E53F23D4-9AC4-422A-BEC0-17366601D7AD}"/>
    <cellStyle name="Normal 15 5 7 3" xfId="5692" xr:uid="{89550F4D-7097-4309-B84A-3C622246B05A}"/>
    <cellStyle name="Normal 15 5 7 3 2" xfId="5693" xr:uid="{985B3F54-8C12-4392-9FC9-B72D03D6B1C3}"/>
    <cellStyle name="Normal 15 5 7 4" xfId="5694" xr:uid="{EA02B04D-7A40-4C28-AE7E-4B0AA37D6106}"/>
    <cellStyle name="Normal 15 5 8" xfId="5695" xr:uid="{F1E0A20E-9595-46F5-ABCD-22FEBA64106F}"/>
    <cellStyle name="Normal 15 5 8 2" xfId="5696" xr:uid="{AD61D370-678F-4FB3-AB00-0FA617691689}"/>
    <cellStyle name="Normal 15 5 9" xfId="5697" xr:uid="{7BC6E326-6490-4586-A668-D212334743BA}"/>
    <cellStyle name="Normal 15 5 9 2" xfId="5698" xr:uid="{A9216EBF-5995-4985-A5D7-76230331AA38}"/>
    <cellStyle name="Normal 15 5_NOI Ok" xfId="5699" xr:uid="{82E5BC2D-CD59-4436-8AF2-8503F12DF54E}"/>
    <cellStyle name="Normal 15 6" xfId="5700" xr:uid="{E8C39E95-E229-425C-926C-0803FDA98EE2}"/>
    <cellStyle name="Normal 15 7" xfId="5701" xr:uid="{4F6D964F-14F5-46AF-AA29-F6BC6215C92B}"/>
    <cellStyle name="Normal 15 8" xfId="5219" xr:uid="{0513DCFD-96BB-4838-9233-762B9AF5611C}"/>
    <cellStyle name="Normal 16" xfId="362" xr:uid="{480CE6EB-2E56-44CF-BBEB-262620F47CFC}"/>
    <cellStyle name="Normal 16 10" xfId="5703" xr:uid="{0CBECD5E-4BA7-41EA-941A-1A8EA501022D}"/>
    <cellStyle name="Normal 16 11" xfId="5702" xr:uid="{44CC988F-A5E0-48C8-B9F2-48E33E12B422}"/>
    <cellStyle name="Normal 16 12" xfId="17371" xr:uid="{B13AAF41-3CF7-4C12-8601-7F248BB45D57}"/>
    <cellStyle name="Normal 16 13" xfId="17546" xr:uid="{5C85570D-F53A-4F2B-8C1E-863266AE1D28}"/>
    <cellStyle name="Normal 16 2" xfId="5704" xr:uid="{3554507B-281A-4628-BE1F-5CEBA937CA9A}"/>
    <cellStyle name="Normal 16 2 10" xfId="5705" xr:uid="{6A1587E0-C5A7-4257-905E-EA22378025E4}"/>
    <cellStyle name="Normal 16 2 10 2" xfId="5706" xr:uid="{1B7CEE67-1556-474F-9657-D58761A51756}"/>
    <cellStyle name="Normal 16 2 11" xfId="5707" xr:uid="{9239534F-77AD-4E8E-91D3-B41358D7DF26}"/>
    <cellStyle name="Normal 16 2 12" xfId="5708" xr:uid="{9876C1AB-4FFC-45CC-A46C-91DADE870E92}"/>
    <cellStyle name="Normal 16 2 2" xfId="5709" xr:uid="{D32771DA-970D-4430-9B4F-3E321A8200FB}"/>
    <cellStyle name="Normal 16 2 2 2" xfId="5710" xr:uid="{BC50B7F6-524F-485A-B945-DB7D3A032E19}"/>
    <cellStyle name="Normal 16 2 2 2 2" xfId="5711" xr:uid="{664A1762-050D-45F6-B2C6-AA1FA9AB379C}"/>
    <cellStyle name="Normal 16 2 2 2 2 2" xfId="5712" xr:uid="{855D048C-E20F-4E89-8BBA-27B42A806A3A}"/>
    <cellStyle name="Normal 16 2 2 2 3" xfId="5713" xr:uid="{7A3B0023-7531-4EC9-B961-B1B4AE9C8A7C}"/>
    <cellStyle name="Normal 16 2 2 2 3 2" xfId="5714" xr:uid="{17DBD0EF-4B1A-4C4E-88AA-220D9DEA9BAA}"/>
    <cellStyle name="Normal 16 2 2 2 4" xfId="5715" xr:uid="{AB8248F1-9ADB-47A4-98B4-6C5651168FCB}"/>
    <cellStyle name="Normal 16 2 2 2 5" xfId="5716" xr:uid="{E65DB219-E079-4961-8ABE-625E9A1EE7D5}"/>
    <cellStyle name="Normal 16 2 2 2 6" xfId="5717" xr:uid="{6FC0EEA7-53CA-4D4E-A78B-7EC6E5261D6F}"/>
    <cellStyle name="Normal 16 2 2 3" xfId="5718" xr:uid="{E2FA8FA3-C716-4313-A2FD-9E096B2FEBFB}"/>
    <cellStyle name="Normal 16 2 2 3 2" xfId="5719" xr:uid="{3D495B53-8B9F-450C-9A92-7A742E613027}"/>
    <cellStyle name="Normal 16 2 2 3 2 2" xfId="5720" xr:uid="{A0BE3A00-0E70-4809-A5FA-330740B76740}"/>
    <cellStyle name="Normal 16 2 2 3 3" xfId="5721" xr:uid="{CCF375D9-11ED-4031-A344-CCB99FF2B48D}"/>
    <cellStyle name="Normal 16 2 2 3 3 2" xfId="5722" xr:uid="{0C44B6D1-04A1-43DA-9B99-47F10F8F33E0}"/>
    <cellStyle name="Normal 16 2 2 3 4" xfId="5723" xr:uid="{EB2F5E1C-A605-4061-BF28-3F008AC1A1E7}"/>
    <cellStyle name="Normal 16 2 2 4" xfId="5724" xr:uid="{0E8D109C-3ADB-43B8-A512-E38255E4D844}"/>
    <cellStyle name="Normal 16 2 2 4 2" xfId="5725" xr:uid="{CAAB9A8D-A9CB-455B-A5F0-B9B5A98EF081}"/>
    <cellStyle name="Normal 16 2 2 4 2 2" xfId="5726" xr:uid="{E93FCB3D-51D5-4B97-BF9A-F589E49C6939}"/>
    <cellStyle name="Normal 16 2 2 4 3" xfId="5727" xr:uid="{B001C3F6-E20C-401F-BC75-B2EB82EC6108}"/>
    <cellStyle name="Normal 16 2 2 4 3 2" xfId="5728" xr:uid="{8DA632E8-4A80-4EF6-B743-4E92A49A8443}"/>
    <cellStyle name="Normal 16 2 2 4 4" xfId="5729" xr:uid="{46A6EE46-D4CA-4BA6-96A7-BD7EFFB7BA03}"/>
    <cellStyle name="Normal 16 2 2 5" xfId="5730" xr:uid="{CE14E0A1-CC94-4C48-8C34-15CDE4F798A7}"/>
    <cellStyle name="Normal 16 2 2 5 2" xfId="5731" xr:uid="{20211208-8AAE-4793-B276-FBD390EDF88C}"/>
    <cellStyle name="Normal 16 2 2 6" xfId="5732" xr:uid="{9840AEE4-02CD-461B-848B-C4F94DC5E3A0}"/>
    <cellStyle name="Normal 16 2 2 6 2" xfId="5733" xr:uid="{2CCA4391-1B0A-45B7-AA49-9C2A58707430}"/>
    <cellStyle name="Normal 16 2 2 7" xfId="5734" xr:uid="{52326CDC-F23F-4736-9B89-FE1E1CEBD91B}"/>
    <cellStyle name="Normal 16 2 2 7 2" xfId="5735" xr:uid="{B0899BA2-E529-4A0D-8550-E5A98AF70FC6}"/>
    <cellStyle name="Normal 16 2 2 8" xfId="5736" xr:uid="{A0592A66-E809-444B-B097-907B122CEDBA}"/>
    <cellStyle name="Normal 16 2 2 9" xfId="5737" xr:uid="{75FD4E6F-CDD2-42BF-B1E1-36F4437FF491}"/>
    <cellStyle name="Normal 16 2 2_NOI Ok" xfId="5738" xr:uid="{EDFD73A3-468A-4B7A-83C4-E43A1D64EDB9}"/>
    <cellStyle name="Normal 16 2 3" xfId="5739" xr:uid="{0D85035A-3DDD-467A-AF9F-B59870FE186F}"/>
    <cellStyle name="Normal 16 2 3 2" xfId="5740" xr:uid="{107B33FF-A393-4DCA-94D4-9A06DAA8A596}"/>
    <cellStyle name="Normal 16 2 3 2 2" xfId="5741" xr:uid="{BF562DB1-F846-4F83-B311-CCE3DA402B32}"/>
    <cellStyle name="Normal 16 2 3 2 2 2" xfId="5742" xr:uid="{C0C2EB81-ECF0-4F7C-9110-18062489A398}"/>
    <cellStyle name="Normal 16 2 3 2 3" xfId="5743" xr:uid="{EAF5B50F-7793-4CA5-A167-FFC2C1CDA622}"/>
    <cellStyle name="Normal 16 2 3 2 3 2" xfId="5744" xr:uid="{CEF15075-B85A-429D-986C-504C55B89952}"/>
    <cellStyle name="Normal 16 2 3 2 4" xfId="5745" xr:uid="{E7B8EE08-40ED-46BF-8B03-1C57CBBEF11A}"/>
    <cellStyle name="Normal 16 2 3 2 5" xfId="5746" xr:uid="{345C9E02-DE99-45A3-9E65-F5DC20F0D5B4}"/>
    <cellStyle name="Normal 16 2 3 2 6" xfId="5747" xr:uid="{8F768962-3956-4662-95F3-2CFDC50C279B}"/>
    <cellStyle name="Normal 16 2 3 3" xfId="5748" xr:uid="{E73BBDCF-F479-419F-AFC6-EF10F9FEFD7A}"/>
    <cellStyle name="Normal 16 2 3 3 2" xfId="5749" xr:uid="{3C788E1B-5EDD-4C7E-9D15-B6E1EF2F3072}"/>
    <cellStyle name="Normal 16 2 3 3 2 2" xfId="5750" xr:uid="{3396220D-667C-4B59-98E3-A2607283B2C5}"/>
    <cellStyle name="Normal 16 2 3 3 3" xfId="5751" xr:uid="{840C8DC6-43CF-4E9D-94E4-2778DB2B0332}"/>
    <cellStyle name="Normal 16 2 3 3 3 2" xfId="5752" xr:uid="{F6D7E093-1B81-4627-B3EE-069293B96B3B}"/>
    <cellStyle name="Normal 16 2 3 3 4" xfId="5753" xr:uid="{DC9E9C39-5748-4F58-A1E0-4470E5FA4E63}"/>
    <cellStyle name="Normal 16 2 3 4" xfId="5754" xr:uid="{DDAFBB32-A252-4415-9381-633417268047}"/>
    <cellStyle name="Normal 16 2 3 4 2" xfId="5755" xr:uid="{892F0C55-8F0D-44D9-B8B2-A47DA03ED142}"/>
    <cellStyle name="Normal 16 2 3 4 2 2" xfId="5756" xr:uid="{F0567037-C7A8-4F5A-B69A-7236E2D16846}"/>
    <cellStyle name="Normal 16 2 3 4 3" xfId="5757" xr:uid="{ADD7F967-C410-4D9C-A9F9-70BF0E3872D6}"/>
    <cellStyle name="Normal 16 2 3 4 3 2" xfId="5758" xr:uid="{D4671F8C-03DC-458D-BF31-442C15359B6A}"/>
    <cellStyle name="Normal 16 2 3 4 4" xfId="5759" xr:uid="{6718AF1D-4603-4B7B-B025-6F41487B44CA}"/>
    <cellStyle name="Normal 16 2 3 5" xfId="5760" xr:uid="{90B8EEF8-B9C2-4E1D-BA60-E0994AB3E182}"/>
    <cellStyle name="Normal 16 2 3 5 2" xfId="5761" xr:uid="{7A52F846-4862-47DB-9C5E-9F0DCBB32769}"/>
    <cellStyle name="Normal 16 2 3 6" xfId="5762" xr:uid="{82453296-CA64-42DC-A8B2-942A924671FF}"/>
    <cellStyle name="Normal 16 2 3 6 2" xfId="5763" xr:uid="{5656D73D-6DC2-43AC-8D10-130C564679AC}"/>
    <cellStyle name="Normal 16 2 3 7" xfId="5764" xr:uid="{3DB603B3-9670-41BB-82FE-947BFD6D2F30}"/>
    <cellStyle name="Normal 16 2 3 7 2" xfId="5765" xr:uid="{550346E1-6AF3-4D8D-90FB-BFBAB22F1671}"/>
    <cellStyle name="Normal 16 2 3 8" xfId="5766" xr:uid="{4083C8D9-D455-4B9E-8834-F075148BE076}"/>
    <cellStyle name="Normal 16 2 3 9" xfId="5767" xr:uid="{4EBD3235-4A6C-4E6F-9A54-4606B9246161}"/>
    <cellStyle name="Normal 16 2 3_NOI Ok" xfId="5768" xr:uid="{E4D96708-B94A-416D-97E2-4D6A3F22FFFD}"/>
    <cellStyle name="Normal 16 2 4" xfId="5769" xr:uid="{2513F5F4-CABC-497A-9AAE-4ABCFA8C81B6}"/>
    <cellStyle name="Normal 16 2 4 2" xfId="5770" xr:uid="{BB8FCF78-2DE1-4F9A-A78B-6251BBB204E4}"/>
    <cellStyle name="Normal 16 2 4 2 2" xfId="5771" xr:uid="{78551160-6AB9-4304-B6E7-63AA46EADEE7}"/>
    <cellStyle name="Normal 16 2 4 2 2 2" xfId="5772" xr:uid="{70199F75-86EC-4271-9312-1FDDA662027B}"/>
    <cellStyle name="Normal 16 2 4 2 3" xfId="5773" xr:uid="{2DE36C40-C878-4721-A710-329F543A60E2}"/>
    <cellStyle name="Normal 16 2 4 2 3 2" xfId="5774" xr:uid="{BC87B8DC-1EC4-4304-A24F-98BD07EACA46}"/>
    <cellStyle name="Normal 16 2 4 2 4" xfId="5775" xr:uid="{A1E292D7-A95B-44A4-A653-997875134092}"/>
    <cellStyle name="Normal 16 2 4 2 5" xfId="5776" xr:uid="{DEF9F834-BD2B-41E8-A74C-F1F8EAEBF34C}"/>
    <cellStyle name="Normal 16 2 4 2 6" xfId="5777" xr:uid="{2B1F4B15-5075-4DDB-A8B6-ADD6C5DEB51C}"/>
    <cellStyle name="Normal 16 2 4 3" xfId="5778" xr:uid="{AF0E9C64-8517-40C3-A5F3-8BF820C3D077}"/>
    <cellStyle name="Normal 16 2 4 3 2" xfId="5779" xr:uid="{4880B13A-E6D6-43EB-9787-793293F8EF52}"/>
    <cellStyle name="Normal 16 2 4 3 2 2" xfId="5780" xr:uid="{19AE9F99-0145-41B2-A1DD-CD8064CC5A9F}"/>
    <cellStyle name="Normal 16 2 4 3 3" xfId="5781" xr:uid="{4B892BF5-1F10-411E-83DD-2B107E506E0A}"/>
    <cellStyle name="Normal 16 2 4 3 3 2" xfId="5782" xr:uid="{603B4982-7568-4322-840B-8FFFF4010A1C}"/>
    <cellStyle name="Normal 16 2 4 3 4" xfId="5783" xr:uid="{9B5F30CE-65BA-4E0A-BCB8-4ABE37D27A51}"/>
    <cellStyle name="Normal 16 2 4 4" xfId="5784" xr:uid="{12C1356E-CB4C-46C2-9D04-E99820E9EC88}"/>
    <cellStyle name="Normal 16 2 4 4 2" xfId="5785" xr:uid="{3B8383C4-4831-4D95-8AF6-64A71D19C309}"/>
    <cellStyle name="Normal 16 2 4 4 2 2" xfId="5786" xr:uid="{63E906A4-8DD0-4914-8FBD-F008761B0A26}"/>
    <cellStyle name="Normal 16 2 4 4 3" xfId="5787" xr:uid="{D46CC605-C361-4710-92DB-F7C6FEBA8C90}"/>
    <cellStyle name="Normal 16 2 4 4 3 2" xfId="5788" xr:uid="{FE82AC28-DB2E-4892-A024-48109757AF0C}"/>
    <cellStyle name="Normal 16 2 4 4 4" xfId="5789" xr:uid="{2EDCC24E-1CD1-40E2-8901-FE1FAC6E499D}"/>
    <cellStyle name="Normal 16 2 4 5" xfId="5790" xr:uid="{0971ABE1-95A1-43D5-ABBD-8F36850B854B}"/>
    <cellStyle name="Normal 16 2 4 5 2" xfId="5791" xr:uid="{8328FAD9-240A-471B-97A3-C5A867A21562}"/>
    <cellStyle name="Normal 16 2 4 6" xfId="5792" xr:uid="{EB3D3798-3865-410B-BA4D-78926371FF84}"/>
    <cellStyle name="Normal 16 2 4 6 2" xfId="5793" xr:uid="{9BEA761F-33DD-491B-89C1-C81E956108B1}"/>
    <cellStyle name="Normal 16 2 4 7" xfId="5794" xr:uid="{C048DF79-1F8A-4AE7-92EB-FC8AB923A485}"/>
    <cellStyle name="Normal 16 2 4 7 2" xfId="5795" xr:uid="{8F3205F0-DC3F-463A-8C83-AA476FD54205}"/>
    <cellStyle name="Normal 16 2 4 8" xfId="5796" xr:uid="{23CB8D26-5061-43F0-9193-BED329628568}"/>
    <cellStyle name="Normal 16 2 4 9" xfId="5797" xr:uid="{D556F920-C903-48F1-A630-B5FC61313239}"/>
    <cellStyle name="Normal 16 2 4_NOI Ok" xfId="5798" xr:uid="{8449DE1F-6311-454D-9D33-5CFD919598C9}"/>
    <cellStyle name="Normal 16 2 5" xfId="5799" xr:uid="{84FC6D2C-5112-47BB-9797-DB173822448E}"/>
    <cellStyle name="Normal 16 2 5 2" xfId="5800" xr:uid="{61F49BFB-D629-445A-8C1A-34E521D0166D}"/>
    <cellStyle name="Normal 16 2 5 2 2" xfId="5801" xr:uid="{B99C8997-118C-4284-8C2F-2E28CB449DE6}"/>
    <cellStyle name="Normal 16 2 5 3" xfId="5802" xr:uid="{2C081477-72DF-4AB9-8D22-9EB8C858CE12}"/>
    <cellStyle name="Normal 16 2 5 3 2" xfId="5803" xr:uid="{984A68B8-B7CC-4156-9FA3-F91ED733A71E}"/>
    <cellStyle name="Normal 16 2 5 4" xfId="5804" xr:uid="{6750A2AA-68A1-4213-BBC4-E55687757435}"/>
    <cellStyle name="Normal 16 2 5 5" xfId="5805" xr:uid="{A273BEFE-F993-4215-B889-FDE9C4E98FB8}"/>
    <cellStyle name="Normal 16 2 5 6" xfId="5806" xr:uid="{1320FEC4-3BEC-470C-8AF9-9664F0E1F901}"/>
    <cellStyle name="Normal 16 2 6" xfId="5807" xr:uid="{B74A71CE-9439-40AB-AB8B-010A51622A2A}"/>
    <cellStyle name="Normal 16 2 6 2" xfId="5808" xr:uid="{12F71E58-2DFD-403A-9D75-32A646EE03FB}"/>
    <cellStyle name="Normal 16 2 6 2 2" xfId="5809" xr:uid="{B0040E31-F5EC-46A8-ACAE-5A945C50D39B}"/>
    <cellStyle name="Normal 16 2 6 3" xfId="5810" xr:uid="{98B60940-99BB-4D2D-B43E-3FFAA21CB251}"/>
    <cellStyle name="Normal 16 2 6 3 2" xfId="5811" xr:uid="{2E39EA4E-F7C4-4B29-A831-5B7143A689D8}"/>
    <cellStyle name="Normal 16 2 6 4" xfId="5812" xr:uid="{0ED41D4F-D044-4BA7-8B57-0E759082C649}"/>
    <cellStyle name="Normal 16 2 7" xfId="5813" xr:uid="{594C6366-CC67-464A-B212-2D1BD534B1A6}"/>
    <cellStyle name="Normal 16 2 7 2" xfId="5814" xr:uid="{F051A7A8-7820-4265-8BA1-03E8D6842AF1}"/>
    <cellStyle name="Normal 16 2 7 2 2" xfId="5815" xr:uid="{B6072D45-69EB-405E-BA36-9A3BD43F7CA5}"/>
    <cellStyle name="Normal 16 2 7 3" xfId="5816" xr:uid="{6355F2D5-0BCF-486A-84FC-D0D06A5EDEBB}"/>
    <cellStyle name="Normal 16 2 7 3 2" xfId="5817" xr:uid="{9D1304F7-AF9F-46A3-AEB1-37EA26866511}"/>
    <cellStyle name="Normal 16 2 7 4" xfId="5818" xr:uid="{B99B269B-5B72-417B-83CC-EA8DD47A468E}"/>
    <cellStyle name="Normal 16 2 8" xfId="5819" xr:uid="{204F6BBB-078F-4A6C-BBC7-6CB5DCEAE0A0}"/>
    <cellStyle name="Normal 16 2 8 2" xfId="5820" xr:uid="{2B3DB82B-AE03-477D-A5E8-4D30D76D2FA0}"/>
    <cellStyle name="Normal 16 2 9" xfId="5821" xr:uid="{A72265BF-F25E-461E-86AE-3027EC87F490}"/>
    <cellStyle name="Normal 16 2 9 2" xfId="5822" xr:uid="{5ED06D6B-1B3A-4C81-B42A-1B4F931F424F}"/>
    <cellStyle name="Normal 16 2_NOI Ok" xfId="5823" xr:uid="{776C320E-F7AF-421A-ACBD-B4D564F12B27}"/>
    <cellStyle name="Normal 16 3" xfId="5824" xr:uid="{CEF0E68D-B5E2-4982-BD3C-19DB88CBAF76}"/>
    <cellStyle name="Normal 16 3 10" xfId="5825" xr:uid="{DE84385F-A0CF-4302-BA70-085C05E4EE17}"/>
    <cellStyle name="Normal 16 3 10 2" xfId="5826" xr:uid="{7DE2B4C6-34BC-4E89-A402-EFCDFA094E60}"/>
    <cellStyle name="Normal 16 3 11" xfId="5827" xr:uid="{A5CC6F61-E309-4611-AA34-A44B3DF7ED8B}"/>
    <cellStyle name="Normal 16 3 12" xfId="5828" xr:uid="{8A67FCDD-072C-48C5-9F22-7B6F923A8E4D}"/>
    <cellStyle name="Normal 16 3 2" xfId="5829" xr:uid="{2D496903-6A07-4766-ABF3-E4E01717A2B8}"/>
    <cellStyle name="Normal 16 3 2 2" xfId="5830" xr:uid="{195596D2-99BA-43DF-A169-A8EBF20A202B}"/>
    <cellStyle name="Normal 16 3 2 2 2" xfId="5831" xr:uid="{81146E9A-F179-4AEB-82F6-3A2C9B41EF00}"/>
    <cellStyle name="Normal 16 3 2 2 2 2" xfId="5832" xr:uid="{303D6E4C-A05A-4846-8F37-109E9331386A}"/>
    <cellStyle name="Normal 16 3 2 2 3" xfId="5833" xr:uid="{E5114A9F-CB37-4184-9FC6-AE7E2CD49BA5}"/>
    <cellStyle name="Normal 16 3 2 2 3 2" xfId="5834" xr:uid="{40BFA87D-9689-41E6-9858-C97343882EB6}"/>
    <cellStyle name="Normal 16 3 2 2 4" xfId="5835" xr:uid="{85AF9CE5-8207-431C-9E28-967DBFC93769}"/>
    <cellStyle name="Normal 16 3 2 2 5" xfId="5836" xr:uid="{F37414E1-2841-4733-8307-9682F234190E}"/>
    <cellStyle name="Normal 16 3 2 2 6" xfId="5837" xr:uid="{B768DF3F-0252-447A-B1E3-F94783FDB6C5}"/>
    <cellStyle name="Normal 16 3 2 3" xfId="5838" xr:uid="{D24D0257-0B1B-44D3-B25E-0D8C9BC3F1FD}"/>
    <cellStyle name="Normal 16 3 2 3 2" xfId="5839" xr:uid="{6E1745A6-BC94-4E91-A1F4-35DFF69FA472}"/>
    <cellStyle name="Normal 16 3 2 3 2 2" xfId="5840" xr:uid="{FFB1FE09-84B1-4509-9F9F-5A0052C810CE}"/>
    <cellStyle name="Normal 16 3 2 3 3" xfId="5841" xr:uid="{956329D3-51E0-4242-9262-FC78E43B8F15}"/>
    <cellStyle name="Normal 16 3 2 3 3 2" xfId="5842" xr:uid="{5AD2496F-1A1B-4802-BF08-A0A271CF26EF}"/>
    <cellStyle name="Normal 16 3 2 3 4" xfId="5843" xr:uid="{CD559C68-460F-428A-B3E4-E0CEA93E646D}"/>
    <cellStyle name="Normal 16 3 2 4" xfId="5844" xr:uid="{B82653C8-2DC4-4EDF-ABE3-E25C9CBFAFCD}"/>
    <cellStyle name="Normal 16 3 2 4 2" xfId="5845" xr:uid="{43DBB1C1-FE27-4A2C-8810-FE80EB711AD9}"/>
    <cellStyle name="Normal 16 3 2 4 2 2" xfId="5846" xr:uid="{414718C4-1781-4705-882C-60809C302B88}"/>
    <cellStyle name="Normal 16 3 2 4 3" xfId="5847" xr:uid="{8F24E920-0838-4F29-9B90-A09E260F83CE}"/>
    <cellStyle name="Normal 16 3 2 4 3 2" xfId="5848" xr:uid="{DBE980B2-AE77-48CC-8751-EA1AC3130378}"/>
    <cellStyle name="Normal 16 3 2 4 4" xfId="5849" xr:uid="{9BEE05C2-BDCB-4452-BD86-33CFE543D2C0}"/>
    <cellStyle name="Normal 16 3 2 5" xfId="5850" xr:uid="{069D5095-9CFB-4240-803F-E512B36F4515}"/>
    <cellStyle name="Normal 16 3 2 5 2" xfId="5851" xr:uid="{682CD032-7D49-42F7-BC07-86D70CE9D060}"/>
    <cellStyle name="Normal 16 3 2 6" xfId="5852" xr:uid="{C6D1D4E8-0B32-474F-B83E-597B1D4832FB}"/>
    <cellStyle name="Normal 16 3 2 6 2" xfId="5853" xr:uid="{B0E1C8E6-ED96-4181-9C92-413531E7D5D5}"/>
    <cellStyle name="Normal 16 3 2 7" xfId="5854" xr:uid="{7EF5D518-A8C4-449D-8160-EA0F6039DE3E}"/>
    <cellStyle name="Normal 16 3 2 7 2" xfId="5855" xr:uid="{6940AA93-CB14-462F-B87F-8046A6296755}"/>
    <cellStyle name="Normal 16 3 2 8" xfId="5856" xr:uid="{E98EA349-82AD-4002-9156-E7B077DEEE10}"/>
    <cellStyle name="Normal 16 3 2 9" xfId="5857" xr:uid="{76CF3EAF-20B4-4095-8005-69E09DAF4E98}"/>
    <cellStyle name="Normal 16 3 2_NOI Ok" xfId="5858" xr:uid="{C95E3858-1469-46C0-9D28-7E811323E26C}"/>
    <cellStyle name="Normal 16 3 3" xfId="5859" xr:uid="{3B245C7C-6696-4082-81FB-380B75FD1070}"/>
    <cellStyle name="Normal 16 3 3 2" xfId="5860" xr:uid="{FB551B80-6E25-45C8-B4DB-117A71AADEFF}"/>
    <cellStyle name="Normal 16 3 3 2 2" xfId="5861" xr:uid="{86918C73-1144-418E-950E-87E63D7A6643}"/>
    <cellStyle name="Normal 16 3 3 2 2 2" xfId="5862" xr:uid="{ABC24AA2-F81A-422F-8F1A-DEC8315AC99B}"/>
    <cellStyle name="Normal 16 3 3 2 3" xfId="5863" xr:uid="{22D7F13C-B90E-4846-B77F-355125023E74}"/>
    <cellStyle name="Normal 16 3 3 2 3 2" xfId="5864" xr:uid="{AC74FAAD-BD87-491B-95D6-0CBFDE8E6447}"/>
    <cellStyle name="Normal 16 3 3 2 4" xfId="5865" xr:uid="{2432CFB7-C6B7-4D71-8BE3-11F9C0C2FF89}"/>
    <cellStyle name="Normal 16 3 3 2 5" xfId="5866" xr:uid="{E7A89A5E-6DFF-4D09-8266-692E4F131F1F}"/>
    <cellStyle name="Normal 16 3 3 2 6" xfId="5867" xr:uid="{C1908ACA-475C-44D2-BBF4-6BF7115097B7}"/>
    <cellStyle name="Normal 16 3 3 3" xfId="5868" xr:uid="{13DC8907-F8B8-4D56-A7E0-AE44BE885D3D}"/>
    <cellStyle name="Normal 16 3 3 3 2" xfId="5869" xr:uid="{45C011FF-E860-4836-B8F7-8B1815A16879}"/>
    <cellStyle name="Normal 16 3 3 3 2 2" xfId="5870" xr:uid="{23EA55AF-C557-4119-90F9-33E65F85E11C}"/>
    <cellStyle name="Normal 16 3 3 3 3" xfId="5871" xr:uid="{56F5CFD5-2608-42E3-98B1-A1D099AE8C43}"/>
    <cellStyle name="Normal 16 3 3 3 3 2" xfId="5872" xr:uid="{1B8FDCB1-A7F6-4061-94CB-3B12093FD49F}"/>
    <cellStyle name="Normal 16 3 3 3 4" xfId="5873" xr:uid="{45D48E61-4CB6-4405-BF67-7549AD2AFCFC}"/>
    <cellStyle name="Normal 16 3 3 4" xfId="5874" xr:uid="{BF8AEABB-574B-4B42-BCAE-6076E4CCFE38}"/>
    <cellStyle name="Normal 16 3 3 4 2" xfId="5875" xr:uid="{5AECB97D-A87F-4480-A285-CC1A39655DCC}"/>
    <cellStyle name="Normal 16 3 3 4 2 2" xfId="5876" xr:uid="{1D3F9676-67CD-44A7-BBDF-E73E6D46A06B}"/>
    <cellStyle name="Normal 16 3 3 4 3" xfId="5877" xr:uid="{1FF69999-62AA-4919-94F8-657D60081309}"/>
    <cellStyle name="Normal 16 3 3 4 3 2" xfId="5878" xr:uid="{9FDD7162-13F2-4846-A267-91144541967C}"/>
    <cellStyle name="Normal 16 3 3 4 4" xfId="5879" xr:uid="{5DB34EDD-5229-41F2-BFDE-34D9F5EBA798}"/>
    <cellStyle name="Normal 16 3 3 5" xfId="5880" xr:uid="{8AE7463A-7238-4C4B-90CB-AC59E7CAE6FC}"/>
    <cellStyle name="Normal 16 3 3 5 2" xfId="5881" xr:uid="{DAC66E88-17E8-4DB2-A076-9A1E8716B2B3}"/>
    <cellStyle name="Normal 16 3 3 6" xfId="5882" xr:uid="{F0B58341-2D89-4F4E-BECE-6535082D2DFC}"/>
    <cellStyle name="Normal 16 3 3 6 2" xfId="5883" xr:uid="{2B2A28DE-4DAB-4929-B53E-BA2D26041629}"/>
    <cellStyle name="Normal 16 3 3 7" xfId="5884" xr:uid="{399B0B0F-FA80-47F2-AE0B-AE3D8DCADFD8}"/>
    <cellStyle name="Normal 16 3 3 7 2" xfId="5885" xr:uid="{D5992C9C-943B-4A0F-AF18-8AF3E0695540}"/>
    <cellStyle name="Normal 16 3 3 8" xfId="5886" xr:uid="{43B06CC8-E865-4113-81DA-7E5A34C55625}"/>
    <cellStyle name="Normal 16 3 3 9" xfId="5887" xr:uid="{A816BEEE-FB17-4CCF-B064-1C7D08AA7099}"/>
    <cellStyle name="Normal 16 3 3_NOI Ok" xfId="5888" xr:uid="{E3BEF616-FFF0-46FB-9282-E8DE809AB7B1}"/>
    <cellStyle name="Normal 16 3 4" xfId="5889" xr:uid="{7D1B1C48-0D33-4438-BAD2-F836F52ECD7A}"/>
    <cellStyle name="Normal 16 3 4 2" xfId="5890" xr:uid="{3A76C616-E0F0-4211-9F42-C3D328949E4A}"/>
    <cellStyle name="Normal 16 3 4 2 2" xfId="5891" xr:uid="{D7BC46EA-0186-4199-85FD-4978F1DA3A07}"/>
    <cellStyle name="Normal 16 3 4 2 2 2" xfId="5892" xr:uid="{A15F1AD9-E1CB-4E34-BEAE-A3F1616C293F}"/>
    <cellStyle name="Normal 16 3 4 2 3" xfId="5893" xr:uid="{E27025E6-EB55-454A-A13E-522156942E79}"/>
    <cellStyle name="Normal 16 3 4 2 3 2" xfId="5894" xr:uid="{6833A0B8-3F83-47C1-B302-C6A1C710BB9C}"/>
    <cellStyle name="Normal 16 3 4 2 4" xfId="5895" xr:uid="{821CB095-38C4-4B38-9990-9FA9E7299E40}"/>
    <cellStyle name="Normal 16 3 4 2 5" xfId="5896" xr:uid="{DE028246-BE7F-4B3B-9B73-6A3FA75B3705}"/>
    <cellStyle name="Normal 16 3 4 2 6" xfId="5897" xr:uid="{E0A01971-0952-41ED-8E74-C47614902C89}"/>
    <cellStyle name="Normal 16 3 4 3" xfId="5898" xr:uid="{B985C323-69D5-4B9A-ABC5-55AD92288F14}"/>
    <cellStyle name="Normal 16 3 4 3 2" xfId="5899" xr:uid="{1DFFFB91-AB4D-44BB-873E-29CD3D614371}"/>
    <cellStyle name="Normal 16 3 4 3 2 2" xfId="5900" xr:uid="{1EEC89D0-130D-4D31-9239-48A2DE8D206E}"/>
    <cellStyle name="Normal 16 3 4 3 3" xfId="5901" xr:uid="{FAD04102-2F32-48B7-8F5D-EE75DF1BEFAD}"/>
    <cellStyle name="Normal 16 3 4 3 3 2" xfId="5902" xr:uid="{2E707EF1-BF51-4315-B62D-D12A1CC7D89A}"/>
    <cellStyle name="Normal 16 3 4 3 4" xfId="5903" xr:uid="{F2A0FA7F-A2D5-45CE-B588-44F7AF2A4EB3}"/>
    <cellStyle name="Normal 16 3 4 4" xfId="5904" xr:uid="{57ECEF0F-2A22-4E2F-88F2-F0147F5F5853}"/>
    <cellStyle name="Normal 16 3 4 4 2" xfId="5905" xr:uid="{849E16EE-A4DC-43C6-9FB8-A80F54BC52B7}"/>
    <cellStyle name="Normal 16 3 4 4 2 2" xfId="5906" xr:uid="{01CCB7F6-012F-4BDB-9AF4-EF5E299E1CCE}"/>
    <cellStyle name="Normal 16 3 4 4 3" xfId="5907" xr:uid="{17DFEC09-FDD8-4EA0-BEEE-0E5B8C0BF6A2}"/>
    <cellStyle name="Normal 16 3 4 4 3 2" xfId="5908" xr:uid="{19612AB1-E8B5-4669-B20A-D10DF1585B00}"/>
    <cellStyle name="Normal 16 3 4 4 4" xfId="5909" xr:uid="{E362A63A-F081-4046-945E-64CC79FFF0FE}"/>
    <cellStyle name="Normal 16 3 4 5" xfId="5910" xr:uid="{22ED3B25-B775-436A-A89A-6204A9206B69}"/>
    <cellStyle name="Normal 16 3 4 5 2" xfId="5911" xr:uid="{A2C31A52-1898-409C-B304-98620981998E}"/>
    <cellStyle name="Normal 16 3 4 6" xfId="5912" xr:uid="{D355A44E-61F8-4B27-A9D3-8FD19B582ACF}"/>
    <cellStyle name="Normal 16 3 4 6 2" xfId="5913" xr:uid="{392519BF-9BB7-4F93-B393-8B5DA7D02A05}"/>
    <cellStyle name="Normal 16 3 4 7" xfId="5914" xr:uid="{8AF3FD87-3014-4C84-ACFE-0B1D20641716}"/>
    <cellStyle name="Normal 16 3 4 7 2" xfId="5915" xr:uid="{5BDD4D1C-AD16-4DB7-A540-E55C2F65248D}"/>
    <cellStyle name="Normal 16 3 4 8" xfId="5916" xr:uid="{A3B9E8D6-38BE-41FE-9E6E-1B52243648A8}"/>
    <cellStyle name="Normal 16 3 4 9" xfId="5917" xr:uid="{A57A58A6-1D4E-44DB-BC57-4281962A1639}"/>
    <cellStyle name="Normal 16 3 4_NOI Ok" xfId="5918" xr:uid="{10310F39-FED4-497A-AC47-81D5D87AC9E9}"/>
    <cellStyle name="Normal 16 3 5" xfId="5919" xr:uid="{D8B8B073-7BBE-418C-AD52-7107561BC056}"/>
    <cellStyle name="Normal 16 3 5 2" xfId="5920" xr:uid="{62A58323-8047-431C-B4EE-A9F3B1231982}"/>
    <cellStyle name="Normal 16 3 5 2 2" xfId="5921" xr:uid="{B53249F0-6092-4A68-95DD-2E409FE2EE67}"/>
    <cellStyle name="Normal 16 3 5 3" xfId="5922" xr:uid="{0C0558E4-E371-4D93-9810-EFBE2DDDC1C6}"/>
    <cellStyle name="Normal 16 3 5 3 2" xfId="5923" xr:uid="{374094D2-5C00-40AF-B9E0-687D62FA4C82}"/>
    <cellStyle name="Normal 16 3 5 4" xfId="5924" xr:uid="{BE4CA9BE-8809-4285-ADD2-005F1860409D}"/>
    <cellStyle name="Normal 16 3 5 5" xfId="5925" xr:uid="{8670023D-176B-4455-B3EA-0389C2827F0D}"/>
    <cellStyle name="Normal 16 3 5 6" xfId="5926" xr:uid="{F7ABE707-A835-4507-966B-BDE093A5D4EB}"/>
    <cellStyle name="Normal 16 3 6" xfId="5927" xr:uid="{631CDE2F-6AA7-40DB-BB2C-4413B25732BB}"/>
    <cellStyle name="Normal 16 3 6 2" xfId="5928" xr:uid="{02A6A1F4-D532-4675-9284-0D1C99BD2F8E}"/>
    <cellStyle name="Normal 16 3 6 2 2" xfId="5929" xr:uid="{11D9D932-653D-4A2F-8866-3A63E55CA77F}"/>
    <cellStyle name="Normal 16 3 6 3" xfId="5930" xr:uid="{C766FB73-63DA-43A9-B44C-1AF48B7450DB}"/>
    <cellStyle name="Normal 16 3 6 3 2" xfId="5931" xr:uid="{473CEA04-1741-4303-99AA-F3C868C0203E}"/>
    <cellStyle name="Normal 16 3 6 4" xfId="5932" xr:uid="{7C7A9823-9BD0-4D42-935C-32E9EAC79D29}"/>
    <cellStyle name="Normal 16 3 7" xfId="5933" xr:uid="{6934FFF2-1E6F-42CD-B842-43EFFDB496B4}"/>
    <cellStyle name="Normal 16 3 7 2" xfId="5934" xr:uid="{DC92B634-9BC6-4FE1-8B7E-571CA9F682B0}"/>
    <cellStyle name="Normal 16 3 7 2 2" xfId="5935" xr:uid="{80B35074-4CE6-403D-A278-9E0B2770CFC3}"/>
    <cellStyle name="Normal 16 3 7 3" xfId="5936" xr:uid="{C504EE0E-1BFE-4935-AD3A-34AA8EFC1FAB}"/>
    <cellStyle name="Normal 16 3 7 3 2" xfId="5937" xr:uid="{E24EB698-28C9-492E-BB31-C20D474B3E85}"/>
    <cellStyle name="Normal 16 3 7 4" xfId="5938" xr:uid="{7D7DDE9D-FF16-4EA0-8489-7B8B048A1BAD}"/>
    <cellStyle name="Normal 16 3 8" xfId="5939" xr:uid="{B826B9E1-5D3D-4215-A25C-373D102E1885}"/>
    <cellStyle name="Normal 16 3 8 2" xfId="5940" xr:uid="{5AD44208-AB49-4F20-8F89-C62EB012914B}"/>
    <cellStyle name="Normal 16 3 9" xfId="5941" xr:uid="{E84799F5-AC14-49BA-ABA1-D9A8797CA75A}"/>
    <cellStyle name="Normal 16 3 9 2" xfId="5942" xr:uid="{73149645-60B3-4A2D-9CB0-7C83686D56D9}"/>
    <cellStyle name="Normal 16 3_NOI Ok" xfId="5943" xr:uid="{D3202A79-3125-4813-81D4-CBB14040997F}"/>
    <cellStyle name="Normal 16 4" xfId="5944" xr:uid="{C0898679-EDC4-454B-A23B-1A63B3B02CBF}"/>
    <cellStyle name="Normal 16 4 10" xfId="5945" xr:uid="{0522358C-18A1-4807-865E-CE00BF319AFD}"/>
    <cellStyle name="Normal 16 4 10 2" xfId="5946" xr:uid="{C9FC9D73-9961-473A-843B-B6F45283253C}"/>
    <cellStyle name="Normal 16 4 11" xfId="5947" xr:uid="{3A0A6920-1A29-4CB1-8925-B73205558698}"/>
    <cellStyle name="Normal 16 4 12" xfId="5948" xr:uid="{3C7CCCF0-A602-4DCE-9D75-1597D61B8CDF}"/>
    <cellStyle name="Normal 16 4 2" xfId="5949" xr:uid="{D1F224C3-3FC0-40FE-AE52-59F5C12A7440}"/>
    <cellStyle name="Normal 16 4 2 2" xfId="5950" xr:uid="{9DA6D314-6850-4251-A7AD-EAD9EDE01EE3}"/>
    <cellStyle name="Normal 16 4 2 2 2" xfId="5951" xr:uid="{ACB01E25-7D9E-41F5-808D-06628E1A9D6F}"/>
    <cellStyle name="Normal 16 4 2 2 2 2" xfId="5952" xr:uid="{DCFF9001-5D2D-4B42-AD42-791ED2FBDF5B}"/>
    <cellStyle name="Normal 16 4 2 2 3" xfId="5953" xr:uid="{75CF43B5-893D-4214-AEDE-3A6F45FCE185}"/>
    <cellStyle name="Normal 16 4 2 2 3 2" xfId="5954" xr:uid="{76A4FF68-6E6F-4130-8D26-E5CD856B5FAD}"/>
    <cellStyle name="Normal 16 4 2 2 4" xfId="5955" xr:uid="{EBD36AC1-73C5-4873-AD00-C3E0E18CDE96}"/>
    <cellStyle name="Normal 16 4 2 2 5" xfId="5956" xr:uid="{7CA290DE-8981-43A0-A482-200B2B92FFDF}"/>
    <cellStyle name="Normal 16 4 2 2 6" xfId="5957" xr:uid="{E243B147-9BC4-47C2-AE37-B492F9065C61}"/>
    <cellStyle name="Normal 16 4 2 3" xfId="5958" xr:uid="{147B05F4-B4D9-48D8-8EF6-472997A440A1}"/>
    <cellStyle name="Normal 16 4 2 3 2" xfId="5959" xr:uid="{1B29EE42-3938-49CD-A1ED-3F3B5B437E8A}"/>
    <cellStyle name="Normal 16 4 2 3 2 2" xfId="5960" xr:uid="{CB4ABACB-1F48-4417-8234-5F75C895EEA6}"/>
    <cellStyle name="Normal 16 4 2 3 3" xfId="5961" xr:uid="{04775AE6-25DC-4332-8E9E-222E146FCE93}"/>
    <cellStyle name="Normal 16 4 2 3 3 2" xfId="5962" xr:uid="{DB2DF21A-4440-4DC1-BC10-A4A75E591632}"/>
    <cellStyle name="Normal 16 4 2 3 4" xfId="5963" xr:uid="{8855EC66-FDA2-4E63-847F-132C5FD2938F}"/>
    <cellStyle name="Normal 16 4 2 4" xfId="5964" xr:uid="{3042986B-989A-4186-94F2-38528BC8BC02}"/>
    <cellStyle name="Normal 16 4 2 4 2" xfId="5965" xr:uid="{2819AF15-B658-4130-B3AC-705608E8C5C4}"/>
    <cellStyle name="Normal 16 4 2 4 2 2" xfId="5966" xr:uid="{2FB0973B-B319-4CCF-93E7-7211026FDC4F}"/>
    <cellStyle name="Normal 16 4 2 4 3" xfId="5967" xr:uid="{8331326E-4A17-4CF1-B8C3-43D3FBA19168}"/>
    <cellStyle name="Normal 16 4 2 4 3 2" xfId="5968" xr:uid="{438770AA-EAED-4299-B802-05F77C83B9E2}"/>
    <cellStyle name="Normal 16 4 2 4 4" xfId="5969" xr:uid="{952797BE-4370-417B-8C84-D701F5C79F1B}"/>
    <cellStyle name="Normal 16 4 2 5" xfId="5970" xr:uid="{8BC10F15-2A57-4B00-A3E0-C866F798F311}"/>
    <cellStyle name="Normal 16 4 2 5 2" xfId="5971" xr:uid="{86835CB9-11D7-4B89-8EC1-DDEA180F8DA8}"/>
    <cellStyle name="Normal 16 4 2 6" xfId="5972" xr:uid="{268231FA-A137-49A4-9CDF-B5F3C88236C1}"/>
    <cellStyle name="Normal 16 4 2 6 2" xfId="5973" xr:uid="{7DDF8790-A749-4687-ADA6-FFFA7368157E}"/>
    <cellStyle name="Normal 16 4 2 7" xfId="5974" xr:uid="{33B06D77-5B69-4D85-9CFC-E2693B9C54D7}"/>
    <cellStyle name="Normal 16 4 2 7 2" xfId="5975" xr:uid="{2F0622E9-E920-4E62-910C-E02722C2ACCF}"/>
    <cellStyle name="Normal 16 4 2 8" xfId="5976" xr:uid="{8E731D9D-C193-4B2E-829E-7566C2D999B4}"/>
    <cellStyle name="Normal 16 4 2 9" xfId="5977" xr:uid="{A095C825-CE65-4D0E-BEE9-9930B5D7EF56}"/>
    <cellStyle name="Normal 16 4 2_NOI Ok" xfId="5978" xr:uid="{2EA17FA8-10F9-4FB9-9909-5B3EF84688A8}"/>
    <cellStyle name="Normal 16 4 3" xfId="5979" xr:uid="{62866E14-CE20-42F9-9B3A-12E26F5B9FE6}"/>
    <cellStyle name="Normal 16 4 3 2" xfId="5980" xr:uid="{50C5AE76-97C8-45E3-95B5-F4114C210C30}"/>
    <cellStyle name="Normal 16 4 3 2 2" xfId="5981" xr:uid="{F07FB98D-2986-40CF-8128-990371224AB3}"/>
    <cellStyle name="Normal 16 4 3 2 2 2" xfId="5982" xr:uid="{99C70E98-454F-4D38-8F08-D6C157B2FA00}"/>
    <cellStyle name="Normal 16 4 3 2 3" xfId="5983" xr:uid="{25D60743-DE1B-4DB2-9646-43C3682F6DFF}"/>
    <cellStyle name="Normal 16 4 3 2 3 2" xfId="5984" xr:uid="{FC048F2F-5558-4C6B-94E8-553075946F9E}"/>
    <cellStyle name="Normal 16 4 3 2 4" xfId="5985" xr:uid="{CC2B1925-5C51-4EA7-9E2A-FE41B1C333FB}"/>
    <cellStyle name="Normal 16 4 3 2 5" xfId="5986" xr:uid="{58528809-ADAC-4A95-9FE6-AC12FE5C4662}"/>
    <cellStyle name="Normal 16 4 3 2 6" xfId="5987" xr:uid="{F0B84597-5A7E-4761-BD91-5E562419A88C}"/>
    <cellStyle name="Normal 16 4 3 3" xfId="5988" xr:uid="{0037D34B-4D16-4890-9EBD-9DB23C9CC300}"/>
    <cellStyle name="Normal 16 4 3 3 2" xfId="5989" xr:uid="{075039E3-6712-43F0-983A-DB6EE17A290E}"/>
    <cellStyle name="Normal 16 4 3 3 2 2" xfId="5990" xr:uid="{7462C9BF-1C06-4527-B9BD-BD0243CEB1B8}"/>
    <cellStyle name="Normal 16 4 3 3 3" xfId="5991" xr:uid="{4A3844EA-295D-4553-B2B2-F072C1F7A304}"/>
    <cellStyle name="Normal 16 4 3 3 3 2" xfId="5992" xr:uid="{8AD5D917-078C-4700-922B-803CDC6A7989}"/>
    <cellStyle name="Normal 16 4 3 3 4" xfId="5993" xr:uid="{DB4C6D30-CE9E-482C-BD52-70D6A83D3D9B}"/>
    <cellStyle name="Normal 16 4 3 4" xfId="5994" xr:uid="{563D2E3B-5897-476D-9514-A70C3C84B71B}"/>
    <cellStyle name="Normal 16 4 3 4 2" xfId="5995" xr:uid="{C9E3194D-AD23-4C65-AA87-3AB991B5FE1F}"/>
    <cellStyle name="Normal 16 4 3 4 2 2" xfId="5996" xr:uid="{DD9A31F6-4A3F-4FCF-8071-9869B825F58C}"/>
    <cellStyle name="Normal 16 4 3 4 3" xfId="5997" xr:uid="{06A4DE78-4B74-4D66-A81A-CD20304AC5BC}"/>
    <cellStyle name="Normal 16 4 3 4 3 2" xfId="5998" xr:uid="{E49C298F-2FD0-44F0-A915-E4130C06026F}"/>
    <cellStyle name="Normal 16 4 3 4 4" xfId="5999" xr:uid="{97525512-6862-4BE7-96E4-54EB6B2471D7}"/>
    <cellStyle name="Normal 16 4 3 5" xfId="6000" xr:uid="{7C99020D-A249-4643-A557-D27D2A12292F}"/>
    <cellStyle name="Normal 16 4 3 5 2" xfId="6001" xr:uid="{4BA387F1-EE5E-4358-998D-AA5C52A6FFCA}"/>
    <cellStyle name="Normal 16 4 3 6" xfId="6002" xr:uid="{7593374F-5846-4A0C-8C30-31889CF0B314}"/>
    <cellStyle name="Normal 16 4 3 6 2" xfId="6003" xr:uid="{ACA0B366-B059-4FCC-9B89-8BB4D2830DD7}"/>
    <cellStyle name="Normal 16 4 3 7" xfId="6004" xr:uid="{CD49BF19-BFF8-4682-A3AE-4078BE3AEB4B}"/>
    <cellStyle name="Normal 16 4 3 7 2" xfId="6005" xr:uid="{F485762B-A4D7-452E-B1C8-43B1CD16D944}"/>
    <cellStyle name="Normal 16 4 3 8" xfId="6006" xr:uid="{F07B3876-7FCA-4EA9-AF25-2FFC55366A74}"/>
    <cellStyle name="Normal 16 4 3 9" xfId="6007" xr:uid="{47AEB5BA-40AE-46D5-AF3E-8EE4945DB289}"/>
    <cellStyle name="Normal 16 4 3_NOI Ok" xfId="6008" xr:uid="{AD7A223E-AEB6-4C01-BAC7-B73EC90B0922}"/>
    <cellStyle name="Normal 16 4 4" xfId="6009" xr:uid="{9D8C6712-99B8-4290-8880-E1E5417901D4}"/>
    <cellStyle name="Normal 16 4 4 2" xfId="6010" xr:uid="{8DB15E40-8A69-4771-960A-ACAD60534232}"/>
    <cellStyle name="Normal 16 4 4 2 2" xfId="6011" xr:uid="{87844778-F4DE-4AB3-B996-D367412A26B5}"/>
    <cellStyle name="Normal 16 4 4 2 2 2" xfId="6012" xr:uid="{92B1B94E-CE7C-492B-A8C7-50EB44F18D73}"/>
    <cellStyle name="Normal 16 4 4 2 3" xfId="6013" xr:uid="{3D943A7F-E40F-40A6-9054-E839FC8E45CE}"/>
    <cellStyle name="Normal 16 4 4 2 3 2" xfId="6014" xr:uid="{4303510E-10CA-47CC-82A1-4E926FC54010}"/>
    <cellStyle name="Normal 16 4 4 2 4" xfId="6015" xr:uid="{167CB1DF-F780-4706-BFBA-4942D908184F}"/>
    <cellStyle name="Normal 16 4 4 2 5" xfId="6016" xr:uid="{7493278A-0874-490D-984D-692E1233EB58}"/>
    <cellStyle name="Normal 16 4 4 2 6" xfId="6017" xr:uid="{4285321D-824A-474C-A13F-9401A51774F1}"/>
    <cellStyle name="Normal 16 4 4 3" xfId="6018" xr:uid="{EC7CC261-C14B-42DD-9364-B5B61561DC06}"/>
    <cellStyle name="Normal 16 4 4 3 2" xfId="6019" xr:uid="{601046D6-34A4-4745-85BF-50D7A1170D52}"/>
    <cellStyle name="Normal 16 4 4 3 2 2" xfId="6020" xr:uid="{2BD11CAE-BD36-4462-A097-9B862C9DDA27}"/>
    <cellStyle name="Normal 16 4 4 3 3" xfId="6021" xr:uid="{1834EBB0-7553-4F7B-8FFF-2C6E9CBFF45A}"/>
    <cellStyle name="Normal 16 4 4 3 3 2" xfId="6022" xr:uid="{C1F6D18D-3D45-46FC-A3DD-ACC749273386}"/>
    <cellStyle name="Normal 16 4 4 3 4" xfId="6023" xr:uid="{77FA33F8-DFB4-47F5-9568-53197B7FCFCB}"/>
    <cellStyle name="Normal 16 4 4 4" xfId="6024" xr:uid="{F6847176-A33B-4E1D-A8E7-95316EE5015F}"/>
    <cellStyle name="Normal 16 4 4 4 2" xfId="6025" xr:uid="{1637EA53-6A7C-4B58-BC21-91C20C671CC0}"/>
    <cellStyle name="Normal 16 4 4 4 2 2" xfId="6026" xr:uid="{8F0FEEF6-956F-4A79-968F-A5884B476077}"/>
    <cellStyle name="Normal 16 4 4 4 3" xfId="6027" xr:uid="{D3E73B00-2441-49D5-BC94-3CB9DE620F88}"/>
    <cellStyle name="Normal 16 4 4 4 3 2" xfId="6028" xr:uid="{352FF52D-D6CD-44D7-A960-0EE331C4FB58}"/>
    <cellStyle name="Normal 16 4 4 4 4" xfId="6029" xr:uid="{0926299E-B471-40F6-B9E1-AE656D5AD493}"/>
    <cellStyle name="Normal 16 4 4 5" xfId="6030" xr:uid="{C1D03527-3A5B-42BA-8A60-8731383014D2}"/>
    <cellStyle name="Normal 16 4 4 5 2" xfId="6031" xr:uid="{EFF16210-6892-45C2-A540-5B9AF18C9971}"/>
    <cellStyle name="Normal 16 4 4 6" xfId="6032" xr:uid="{B11810B1-765D-4929-B88A-2A1E493B4AF5}"/>
    <cellStyle name="Normal 16 4 4 6 2" xfId="6033" xr:uid="{991C07BF-DF6D-4F26-961C-4E70C5E35AB5}"/>
    <cellStyle name="Normal 16 4 4 7" xfId="6034" xr:uid="{3A3AAA64-F2E6-4211-84B9-EE9DB51A0DD2}"/>
    <cellStyle name="Normal 16 4 4 7 2" xfId="6035" xr:uid="{82B54FC8-E94A-4F24-8179-A83F3CC46BAB}"/>
    <cellStyle name="Normal 16 4 4 8" xfId="6036" xr:uid="{1B4369D8-8403-41B3-A3BC-994AD5BE815A}"/>
    <cellStyle name="Normal 16 4 4 9" xfId="6037" xr:uid="{1D4C0691-02B8-4DD7-94C1-4088AF05313C}"/>
    <cellStyle name="Normal 16 4 4_NOI Ok" xfId="6038" xr:uid="{D2057DEB-232F-43EC-BA26-013DE5329265}"/>
    <cellStyle name="Normal 16 4 5" xfId="6039" xr:uid="{28874BCD-920D-45BE-9C27-C8092EC865E8}"/>
    <cellStyle name="Normal 16 4 5 2" xfId="6040" xr:uid="{5E52A63C-CD3A-43DB-AE52-F35BD82F15E2}"/>
    <cellStyle name="Normal 16 4 5 2 2" xfId="6041" xr:uid="{D72682FB-7DA1-4ED4-A9BE-945D5BCD63BA}"/>
    <cellStyle name="Normal 16 4 5 3" xfId="6042" xr:uid="{B52723C5-046C-49E7-9F8C-BF955AF7DCCA}"/>
    <cellStyle name="Normal 16 4 5 3 2" xfId="6043" xr:uid="{916390FD-2929-4404-990C-2508369FABD2}"/>
    <cellStyle name="Normal 16 4 5 4" xfId="6044" xr:uid="{C58F190B-361F-40C6-9AA9-FC304EE7BC82}"/>
    <cellStyle name="Normal 16 4 5 5" xfId="6045" xr:uid="{6DFD7E96-C28B-49B0-AF35-5A6A604CB56C}"/>
    <cellStyle name="Normal 16 4 5 6" xfId="6046" xr:uid="{3B9D84D7-78B5-44BC-8AA6-1E4C5E2D26C9}"/>
    <cellStyle name="Normal 16 4 6" xfId="6047" xr:uid="{C6502BF2-C010-4A48-B134-F2ACE1D3FD29}"/>
    <cellStyle name="Normal 16 4 6 2" xfId="6048" xr:uid="{75EF5279-8103-416C-86E7-11D368FEA18C}"/>
    <cellStyle name="Normal 16 4 6 2 2" xfId="6049" xr:uid="{85D177A8-30CC-4912-B1A6-F3DAE9E41C30}"/>
    <cellStyle name="Normal 16 4 6 3" xfId="6050" xr:uid="{CAA1C01B-20B2-4F47-A5A8-F9D35B672181}"/>
    <cellStyle name="Normal 16 4 6 3 2" xfId="6051" xr:uid="{6E46FE10-870C-4069-B98C-6EC5FDC7A6EF}"/>
    <cellStyle name="Normal 16 4 6 4" xfId="6052" xr:uid="{5F41A1DB-8532-4CD3-BDD4-FC4E5E68D1DB}"/>
    <cellStyle name="Normal 16 4 7" xfId="6053" xr:uid="{042C844C-48AF-4EC8-B765-1BF34CB9C7C4}"/>
    <cellStyle name="Normal 16 4 7 2" xfId="6054" xr:uid="{0E8C9A6B-6A62-4D6B-899E-D43554177FD3}"/>
    <cellStyle name="Normal 16 4 7 2 2" xfId="6055" xr:uid="{6DABF60B-2F27-4394-8A87-A7E929D1C33D}"/>
    <cellStyle name="Normal 16 4 7 3" xfId="6056" xr:uid="{FD9C16A2-896F-422D-B902-5637B35FF808}"/>
    <cellStyle name="Normal 16 4 7 3 2" xfId="6057" xr:uid="{C36EA22D-798F-4899-8FE9-65A0BFE2C0C0}"/>
    <cellStyle name="Normal 16 4 7 4" xfId="6058" xr:uid="{935FB726-6B97-4216-8AD9-4A77E31435ED}"/>
    <cellStyle name="Normal 16 4 8" xfId="6059" xr:uid="{26886D48-5DF0-4516-975D-52DE53E168A2}"/>
    <cellStyle name="Normal 16 4 8 2" xfId="6060" xr:uid="{CAA810EE-3B7A-4E90-9A38-875D78B303A3}"/>
    <cellStyle name="Normal 16 4 9" xfId="6061" xr:uid="{E19DEFD8-C478-47B0-8ED0-F941BC86E533}"/>
    <cellStyle name="Normal 16 4 9 2" xfId="6062" xr:uid="{A7401BFD-CB06-42CF-B81C-FD6BDD8E672D}"/>
    <cellStyle name="Normal 16 4_NOI Ok" xfId="6063" xr:uid="{5A0C8D9D-6234-41DC-807D-EE9FF07A6A84}"/>
    <cellStyle name="Normal 16 5" xfId="6064" xr:uid="{CDE6D7BB-5272-4664-A3A6-86FA07020375}"/>
    <cellStyle name="Normal 16 5 10" xfId="6065" xr:uid="{E81BA58C-D4A1-44BC-ABF5-EAE69347AB81}"/>
    <cellStyle name="Normal 16 5 10 2" xfId="6066" xr:uid="{8A98CFCB-FA69-44D4-9908-0C76677B437C}"/>
    <cellStyle name="Normal 16 5 11" xfId="6067" xr:uid="{17A5556F-377C-4AD5-ACCA-587A05C7B5FE}"/>
    <cellStyle name="Normal 16 5 12" xfId="6068" xr:uid="{71D25E3C-F043-4779-8872-B4AF4B42613B}"/>
    <cellStyle name="Normal 16 5 2" xfId="6069" xr:uid="{218B78A8-C621-4E62-BE9B-939573708861}"/>
    <cellStyle name="Normal 16 5 2 2" xfId="6070" xr:uid="{EDED1E04-705A-4C96-9971-87154423CE05}"/>
    <cellStyle name="Normal 16 5 2 2 2" xfId="6071" xr:uid="{09078B85-3E87-425D-8CBA-A318317087F8}"/>
    <cellStyle name="Normal 16 5 2 2 2 2" xfId="6072" xr:uid="{8CD55D02-7D2D-4FB5-878C-D5743AEA67F6}"/>
    <cellStyle name="Normal 16 5 2 2 3" xfId="6073" xr:uid="{9F5BC518-74FB-49CC-945D-8B4F92B42C37}"/>
    <cellStyle name="Normal 16 5 2 2 3 2" xfId="6074" xr:uid="{560E6826-97B7-469E-AFAE-D2190C9F99DE}"/>
    <cellStyle name="Normal 16 5 2 2 4" xfId="6075" xr:uid="{2E4B3A60-E042-4365-B834-8D48AA0A3CF1}"/>
    <cellStyle name="Normal 16 5 2 2 5" xfId="6076" xr:uid="{7630A683-B7D7-461D-B05A-104711952DD7}"/>
    <cellStyle name="Normal 16 5 2 2 6" xfId="6077" xr:uid="{363F2C13-DC57-4E3B-964F-B80BDCC10CF7}"/>
    <cellStyle name="Normal 16 5 2 3" xfId="6078" xr:uid="{1B0CB28F-EE82-4516-8DBE-AB270B417622}"/>
    <cellStyle name="Normal 16 5 2 3 2" xfId="6079" xr:uid="{96D53C49-FEE8-4A40-B022-809784C1AC93}"/>
    <cellStyle name="Normal 16 5 2 3 2 2" xfId="6080" xr:uid="{DC488AC7-E6EA-4982-ABDA-5EA21ABCDA84}"/>
    <cellStyle name="Normal 16 5 2 3 3" xfId="6081" xr:uid="{1A51A7FE-8CA6-42D3-B6AD-2F615228F2F9}"/>
    <cellStyle name="Normal 16 5 2 3 3 2" xfId="6082" xr:uid="{A96ACE1C-089A-442C-B026-B3FB91B8DFDC}"/>
    <cellStyle name="Normal 16 5 2 3 4" xfId="6083" xr:uid="{87B69C37-3533-48CE-A50F-166A7AC9C1FA}"/>
    <cellStyle name="Normal 16 5 2 4" xfId="6084" xr:uid="{DC4003A3-FDD2-4CD7-8E8A-35348024F669}"/>
    <cellStyle name="Normal 16 5 2 4 2" xfId="6085" xr:uid="{08645128-D841-4F4C-810D-C4CE588FB600}"/>
    <cellStyle name="Normal 16 5 2 4 2 2" xfId="6086" xr:uid="{B364A48A-0E19-4B77-B564-26152B1274F9}"/>
    <cellStyle name="Normal 16 5 2 4 3" xfId="6087" xr:uid="{F749D3EE-4485-4941-9C23-2975316AF7D0}"/>
    <cellStyle name="Normal 16 5 2 4 3 2" xfId="6088" xr:uid="{246D48DF-1FEC-4C6A-82B8-855FA2F32CEB}"/>
    <cellStyle name="Normal 16 5 2 4 4" xfId="6089" xr:uid="{E2D613F8-45F0-4587-88D7-1522674D2D46}"/>
    <cellStyle name="Normal 16 5 2 5" xfId="6090" xr:uid="{DDBEFA54-CB0E-43A7-980C-0013CC4E9AA2}"/>
    <cellStyle name="Normal 16 5 2 5 2" xfId="6091" xr:uid="{69BAB5BD-31AC-467D-AA01-3067567BCB87}"/>
    <cellStyle name="Normal 16 5 2 6" xfId="6092" xr:uid="{DAE48309-CDC7-4A0E-9CCF-6BFC426D6B72}"/>
    <cellStyle name="Normal 16 5 2 6 2" xfId="6093" xr:uid="{99177A4B-9DAF-4F35-B63F-251385B38FF2}"/>
    <cellStyle name="Normal 16 5 2 7" xfId="6094" xr:uid="{44517ACC-5FD1-4DD0-86F0-48E3578AEB4B}"/>
    <cellStyle name="Normal 16 5 2 7 2" xfId="6095" xr:uid="{89D62E5F-F257-4928-B0B8-EE78B5C8FF12}"/>
    <cellStyle name="Normal 16 5 2 8" xfId="6096" xr:uid="{5F645676-456C-4A6E-BBEE-5CFC3469D52F}"/>
    <cellStyle name="Normal 16 5 2 9" xfId="6097" xr:uid="{903838BA-C20A-44F8-B72B-8452F6701266}"/>
    <cellStyle name="Normal 16 5 2_NOI Ok" xfId="6098" xr:uid="{C86D7C91-5500-4235-9EA6-10B2FEE1B60F}"/>
    <cellStyle name="Normal 16 5 3" xfId="6099" xr:uid="{C7E1A4E5-A295-4C09-BF24-6BF75355A2A4}"/>
    <cellStyle name="Normal 16 5 3 2" xfId="6100" xr:uid="{EB62C254-A82F-4559-B4EB-BC083097286D}"/>
    <cellStyle name="Normal 16 5 3 2 2" xfId="6101" xr:uid="{988E6B13-4A93-42D4-B838-A7C6B82EF6D8}"/>
    <cellStyle name="Normal 16 5 3 2 2 2" xfId="6102" xr:uid="{A13E70F7-4567-4496-B1B6-DC6BAA3B2BBB}"/>
    <cellStyle name="Normal 16 5 3 2 3" xfId="6103" xr:uid="{64476BEB-3BF2-4E9F-8F57-B4A04446C19E}"/>
    <cellStyle name="Normal 16 5 3 2 3 2" xfId="6104" xr:uid="{D466A8BF-0287-43F3-87EF-6AFAE9A33862}"/>
    <cellStyle name="Normal 16 5 3 2 4" xfId="6105" xr:uid="{BD28EFEC-FF2A-4891-922C-46FB095EE0A7}"/>
    <cellStyle name="Normal 16 5 3 2 5" xfId="6106" xr:uid="{EED2B52D-F6A5-4001-A8F1-876BA025E8D6}"/>
    <cellStyle name="Normal 16 5 3 2 6" xfId="6107" xr:uid="{A92099FA-BC10-4371-8475-B6FFE5A540A1}"/>
    <cellStyle name="Normal 16 5 3 3" xfId="6108" xr:uid="{B7ABCB5C-56AD-45F2-8B10-1986197ED20C}"/>
    <cellStyle name="Normal 16 5 3 3 2" xfId="6109" xr:uid="{21B1B1AA-665F-4247-A16B-64CF8A0750BD}"/>
    <cellStyle name="Normal 16 5 3 3 2 2" xfId="6110" xr:uid="{DA53D765-2FEF-468A-B879-9E67CE63768B}"/>
    <cellStyle name="Normal 16 5 3 3 3" xfId="6111" xr:uid="{2266F403-0294-4973-8C57-61FA1AB9C8E7}"/>
    <cellStyle name="Normal 16 5 3 3 3 2" xfId="6112" xr:uid="{70BF305D-61DA-4746-8EDF-10DDA9884142}"/>
    <cellStyle name="Normal 16 5 3 3 4" xfId="6113" xr:uid="{25E323A2-E942-4697-9EAF-29BE4909EACC}"/>
    <cellStyle name="Normal 16 5 3 4" xfId="6114" xr:uid="{49A17ACD-20B2-4A0C-868E-C86ACEDBED14}"/>
    <cellStyle name="Normal 16 5 3 4 2" xfId="6115" xr:uid="{6F628BCA-10A0-4AC2-AF41-FC2C60F6D955}"/>
    <cellStyle name="Normal 16 5 3 4 2 2" xfId="6116" xr:uid="{87AD73F7-BBE0-424E-AAB7-79ED417F88AF}"/>
    <cellStyle name="Normal 16 5 3 4 3" xfId="6117" xr:uid="{80EE64A9-2F7D-424B-AABC-69859E48723A}"/>
    <cellStyle name="Normal 16 5 3 4 3 2" xfId="6118" xr:uid="{B9FF7981-7A0D-494B-9734-FD62AFA13634}"/>
    <cellStyle name="Normal 16 5 3 4 4" xfId="6119" xr:uid="{79541058-CC3B-4BD5-80B2-9BFE18489BC2}"/>
    <cellStyle name="Normal 16 5 3 5" xfId="6120" xr:uid="{C61DB5B1-758E-44F3-B281-A7993288357D}"/>
    <cellStyle name="Normal 16 5 3 5 2" xfId="6121" xr:uid="{7A8E83A8-063C-4368-824A-D8F747D76E7E}"/>
    <cellStyle name="Normal 16 5 3 6" xfId="6122" xr:uid="{48B5970D-360B-4034-A8CA-DB9767A520F9}"/>
    <cellStyle name="Normal 16 5 3 6 2" xfId="6123" xr:uid="{CF1762C3-8A37-4177-85F3-318A5079F94B}"/>
    <cellStyle name="Normal 16 5 3 7" xfId="6124" xr:uid="{2AEAB8E5-0C2E-4E7E-9F92-32C7FFDDDF56}"/>
    <cellStyle name="Normal 16 5 3 7 2" xfId="6125" xr:uid="{22BB67F2-00BE-497F-B017-EA5EA3D18213}"/>
    <cellStyle name="Normal 16 5 3 8" xfId="6126" xr:uid="{2AFF78F7-E96F-406A-A4F8-19B2B30EB1BA}"/>
    <cellStyle name="Normal 16 5 3 9" xfId="6127" xr:uid="{69EDC425-B5AB-4BD1-9812-B134C2C00570}"/>
    <cellStyle name="Normal 16 5 3_NOI Ok" xfId="6128" xr:uid="{B8867F44-42B5-40E8-B0BD-C2CBF39D76FE}"/>
    <cellStyle name="Normal 16 5 4" xfId="6129" xr:uid="{929748CC-94EB-45A7-BB97-0D40053CC146}"/>
    <cellStyle name="Normal 16 5 4 2" xfId="6130" xr:uid="{A31EB8FE-C9FA-4698-8028-93B889286421}"/>
    <cellStyle name="Normal 16 5 4 2 2" xfId="6131" xr:uid="{D3EDC82A-0066-4D34-B25D-232C8694951A}"/>
    <cellStyle name="Normal 16 5 4 2 2 2" xfId="6132" xr:uid="{1CDC425B-6188-45B7-B744-1ACC716834D5}"/>
    <cellStyle name="Normal 16 5 4 2 3" xfId="6133" xr:uid="{FDB93A32-1ABC-4B9F-AC6D-9BA59C0E8B95}"/>
    <cellStyle name="Normal 16 5 4 2 3 2" xfId="6134" xr:uid="{AB7A41C2-FE74-456B-82D5-ED2CAB8EAE53}"/>
    <cellStyle name="Normal 16 5 4 2 4" xfId="6135" xr:uid="{989C78A9-CAE7-4E44-994F-1A480C6729E9}"/>
    <cellStyle name="Normal 16 5 4 2 5" xfId="6136" xr:uid="{DE8870F4-2707-4C31-B40F-C120ADBA5B8C}"/>
    <cellStyle name="Normal 16 5 4 2 6" xfId="6137" xr:uid="{8E67429A-EAB2-4099-A182-92A356B6C0BB}"/>
    <cellStyle name="Normal 16 5 4 3" xfId="6138" xr:uid="{5F682B48-7969-40C9-BC53-A7945A8D37D7}"/>
    <cellStyle name="Normal 16 5 4 3 2" xfId="6139" xr:uid="{C2DA487C-814C-42CD-8B3B-AFD05B1C81CB}"/>
    <cellStyle name="Normal 16 5 4 3 2 2" xfId="6140" xr:uid="{39DD50F3-6294-408C-A92C-044C7845B76D}"/>
    <cellStyle name="Normal 16 5 4 3 3" xfId="6141" xr:uid="{31256ADE-44E6-4497-801A-63682FAAE8A0}"/>
    <cellStyle name="Normal 16 5 4 3 3 2" xfId="6142" xr:uid="{2DC9C502-D8B3-47D4-8344-01BA67F21CBB}"/>
    <cellStyle name="Normal 16 5 4 3 4" xfId="6143" xr:uid="{3E130797-C9FF-49FF-8A23-5C5422A426D6}"/>
    <cellStyle name="Normal 16 5 4 4" xfId="6144" xr:uid="{4184480C-066D-4AE1-BDAB-2D83C18FC5B9}"/>
    <cellStyle name="Normal 16 5 4 4 2" xfId="6145" xr:uid="{710460E6-CFBB-4C48-A57E-2E1FCF74CF96}"/>
    <cellStyle name="Normal 16 5 4 4 2 2" xfId="6146" xr:uid="{5F2F81EC-8A47-44A9-8B41-8E48A52638B9}"/>
    <cellStyle name="Normal 16 5 4 4 3" xfId="6147" xr:uid="{B717F548-8EDB-45A1-B24D-964FD555A684}"/>
    <cellStyle name="Normal 16 5 4 4 3 2" xfId="6148" xr:uid="{4E272E16-3C00-4A23-9A42-09793340C0EC}"/>
    <cellStyle name="Normal 16 5 4 4 4" xfId="6149" xr:uid="{030EC07F-61DC-4943-9262-BD9D5B06C289}"/>
    <cellStyle name="Normal 16 5 4 5" xfId="6150" xr:uid="{C6AFCE7A-1695-49C8-B538-C8C1548F95EC}"/>
    <cellStyle name="Normal 16 5 4 5 2" xfId="6151" xr:uid="{1B0BED98-BC13-44C0-AF51-DF5402F41542}"/>
    <cellStyle name="Normal 16 5 4 6" xfId="6152" xr:uid="{70403FBA-AA98-475E-9CB2-A8613500939C}"/>
    <cellStyle name="Normal 16 5 4 6 2" xfId="6153" xr:uid="{C902920F-BA3E-493A-82E1-DA5879DAB7A3}"/>
    <cellStyle name="Normal 16 5 4 7" xfId="6154" xr:uid="{62DFC7F4-85FB-41DB-BE1E-9BC396C20C2D}"/>
    <cellStyle name="Normal 16 5 4 7 2" xfId="6155" xr:uid="{F0A5FF58-00ED-4CC6-A571-0DA075206270}"/>
    <cellStyle name="Normal 16 5 4 8" xfId="6156" xr:uid="{488B4B49-03D0-4754-9EC3-3A7E19DD4AF4}"/>
    <cellStyle name="Normal 16 5 4 9" xfId="6157" xr:uid="{A33D16C5-0FA5-460A-89AF-67831E344804}"/>
    <cellStyle name="Normal 16 5 4_NOI Ok" xfId="6158" xr:uid="{8F5D52DC-7479-4F09-817F-2C4E32C08DA9}"/>
    <cellStyle name="Normal 16 5 5" xfId="6159" xr:uid="{90D9F144-C563-4543-B84A-FDB3EB7A6BE7}"/>
    <cellStyle name="Normal 16 5 5 2" xfId="6160" xr:uid="{A8184D6A-4FC7-42F0-9395-121479781607}"/>
    <cellStyle name="Normal 16 5 5 2 2" xfId="6161" xr:uid="{904CF8C9-CE2A-4E5C-8B0E-04C9DDE86F46}"/>
    <cellStyle name="Normal 16 5 5 3" xfId="6162" xr:uid="{860E0E92-4D54-41B7-9685-DC41BB08802F}"/>
    <cellStyle name="Normal 16 5 5 3 2" xfId="6163" xr:uid="{965E7A14-19B2-482E-8F64-5826F9E52BED}"/>
    <cellStyle name="Normal 16 5 5 4" xfId="6164" xr:uid="{0FD97943-BF15-4EE0-B33E-F4CAA48CD2DF}"/>
    <cellStyle name="Normal 16 5 5 5" xfId="6165" xr:uid="{EC96EE87-838E-4A69-8E5A-E3F6E4F460C4}"/>
    <cellStyle name="Normal 16 5 5 6" xfId="6166" xr:uid="{F3A32CF0-D517-4BE2-B2D2-D1CDEAFEC351}"/>
    <cellStyle name="Normal 16 5 6" xfId="6167" xr:uid="{E178E686-6F20-4C7B-A50A-C565443E1158}"/>
    <cellStyle name="Normal 16 5 6 2" xfId="6168" xr:uid="{0544B141-A768-4005-8B7C-03010533F3DF}"/>
    <cellStyle name="Normal 16 5 6 2 2" xfId="6169" xr:uid="{B2A4573D-ADD6-4873-978C-88CA299F96B4}"/>
    <cellStyle name="Normal 16 5 6 3" xfId="6170" xr:uid="{04658B34-FDEC-4500-B1E2-638B4627ABDD}"/>
    <cellStyle name="Normal 16 5 6 3 2" xfId="6171" xr:uid="{9D090F72-6321-4803-96BD-C101B1D08A06}"/>
    <cellStyle name="Normal 16 5 6 4" xfId="6172" xr:uid="{F8A60661-3CDD-4D3E-B6E8-4C266095F817}"/>
    <cellStyle name="Normal 16 5 7" xfId="6173" xr:uid="{A16E6922-A2C9-4E56-A0AB-9345FE8A9800}"/>
    <cellStyle name="Normal 16 5 7 2" xfId="6174" xr:uid="{15DA3D2D-9F60-4AB5-9F7F-B945B0E166D7}"/>
    <cellStyle name="Normal 16 5 7 2 2" xfId="6175" xr:uid="{6D1B789B-7A89-4077-A107-D91D5735C141}"/>
    <cellStyle name="Normal 16 5 7 3" xfId="6176" xr:uid="{7C73BCD0-493A-4BA3-BE3C-8424912DBA97}"/>
    <cellStyle name="Normal 16 5 7 3 2" xfId="6177" xr:uid="{79B31307-5460-4E40-8251-64892737CF64}"/>
    <cellStyle name="Normal 16 5 7 4" xfId="6178" xr:uid="{30443493-15CF-409C-AC22-186B2A9D999A}"/>
    <cellStyle name="Normal 16 5 8" xfId="6179" xr:uid="{30FAB43A-8084-46B1-B4E0-E268D4764D32}"/>
    <cellStyle name="Normal 16 5 8 2" xfId="6180" xr:uid="{6195B1AA-B00E-4D33-AB92-CF24122BCAD2}"/>
    <cellStyle name="Normal 16 5 9" xfId="6181" xr:uid="{13135528-2CFB-43B6-A8DA-05F821478E76}"/>
    <cellStyle name="Normal 16 5 9 2" xfId="6182" xr:uid="{CE084461-3B4C-4466-A72C-EB2AE0B8B410}"/>
    <cellStyle name="Normal 16 5_NOI Ok" xfId="6183" xr:uid="{BFECE959-A27D-45BC-A019-BD2A46F05B8D}"/>
    <cellStyle name="Normal 16 6" xfId="6184" xr:uid="{EB42993C-C1E0-4CE8-A694-B94BA4097DE5}"/>
    <cellStyle name="Normal 16 6 2" xfId="6185" xr:uid="{A54E21F8-85A3-4340-96CB-FEC67F087DA2}"/>
    <cellStyle name="Normal 16 7" xfId="6186" xr:uid="{2A2E4861-7BAC-472A-A4A4-86325AEDC602}"/>
    <cellStyle name="Normal 16 7 2" xfId="6187" xr:uid="{43AAD4EE-B02A-4DA3-9479-6D06AB7560C5}"/>
    <cellStyle name="Normal 16 8" xfId="6188" xr:uid="{8BE53EF7-95C6-45A5-BB83-3588EEED734B}"/>
    <cellStyle name="Normal 16 8 2" xfId="6189" xr:uid="{E689F3F9-E3EB-4643-B64B-FD010F7AFBDC}"/>
    <cellStyle name="Normal 16 9" xfId="6190" xr:uid="{EDC06626-2B32-4199-BADB-0EB07C3039B2}"/>
    <cellStyle name="Normal 16 9 2" xfId="6191" xr:uid="{4DA43424-6E62-4D2D-813F-A6FE176C0404}"/>
    <cellStyle name="Normal 17" xfId="457" xr:uid="{816E01FE-FA21-4143-B3CB-58374C08A7A9}"/>
    <cellStyle name="Normal 17 10" xfId="6192" xr:uid="{0CFE001A-1566-4C33-AD28-886716E19174}"/>
    <cellStyle name="Normal 17 11" xfId="537" xr:uid="{56AA34E8-A08D-4583-9441-125476FCE68D}"/>
    <cellStyle name="Normal 17 12" xfId="17547" xr:uid="{0DCBE22C-802B-4398-9AE9-63B6B8D874AE}"/>
    <cellStyle name="Normal 17 2" xfId="6193" xr:uid="{29356FD5-6E5C-422C-BDB3-74E2175095F3}"/>
    <cellStyle name="Normal 17 2 10" xfId="6194" xr:uid="{7E70A25F-AF5E-4E70-A422-7D03AF05C2CD}"/>
    <cellStyle name="Normal 17 2 10 2" xfId="6195" xr:uid="{2F84393F-F430-4C4D-AFBC-46F9F59E49EA}"/>
    <cellStyle name="Normal 17 2 11" xfId="6196" xr:uid="{12AB472E-F37A-408E-B265-AACD8088DC75}"/>
    <cellStyle name="Normal 17 2 12" xfId="6197" xr:uid="{5C044034-2306-4BE2-B03D-7ADCFFD9C87E}"/>
    <cellStyle name="Normal 17 2 2" xfId="6198" xr:uid="{8B8190BA-6710-4024-ADA6-890525491882}"/>
    <cellStyle name="Normal 17 2 2 2" xfId="6199" xr:uid="{C6B3E1AE-2BF3-4D68-A405-3F8941F83E22}"/>
    <cellStyle name="Normal 17 2 2 2 2" xfId="6200" xr:uid="{8B4ABEF4-02A8-4A90-B166-46C566749828}"/>
    <cellStyle name="Normal 17 2 2 2 2 2" xfId="6201" xr:uid="{1A7715F7-6C1A-4B26-A56E-E2D081C72691}"/>
    <cellStyle name="Normal 17 2 2 2 3" xfId="6202" xr:uid="{3E867429-B449-436C-9EFA-AB53B8A95569}"/>
    <cellStyle name="Normal 17 2 2 2 3 2" xfId="6203" xr:uid="{588DEF30-AC55-45C1-93F0-99B64C49EBAC}"/>
    <cellStyle name="Normal 17 2 2 2 4" xfId="6204" xr:uid="{96C36740-3F30-47DA-ACE4-8A56187853FF}"/>
    <cellStyle name="Normal 17 2 2 2 5" xfId="6205" xr:uid="{1BC25653-D6D0-4F62-AED6-2DE5BF994266}"/>
    <cellStyle name="Normal 17 2 2 2 6" xfId="6206" xr:uid="{CDB4FBD3-7E90-44B7-ABC0-0E2A87616414}"/>
    <cellStyle name="Normal 17 2 2 3" xfId="6207" xr:uid="{3174F4EF-C5D8-41AA-83A9-03D5026BEA25}"/>
    <cellStyle name="Normal 17 2 2 3 2" xfId="6208" xr:uid="{72F6DFC0-E42C-45C7-AF34-8F308B5CD210}"/>
    <cellStyle name="Normal 17 2 2 3 2 2" xfId="6209" xr:uid="{CDAB3362-A8CB-4E03-84E2-1ADCABB5371F}"/>
    <cellStyle name="Normal 17 2 2 3 3" xfId="6210" xr:uid="{E7BF894F-FF0F-4B68-BD21-B429A1D68CFB}"/>
    <cellStyle name="Normal 17 2 2 3 3 2" xfId="6211" xr:uid="{92BD228B-BA5B-4DC5-AA54-05321F98C219}"/>
    <cellStyle name="Normal 17 2 2 3 4" xfId="6212" xr:uid="{4FECB9D9-8DC6-48E7-A827-95487A36ED38}"/>
    <cellStyle name="Normal 17 2 2 4" xfId="6213" xr:uid="{BE2001B2-812F-455B-A648-EC09CE986923}"/>
    <cellStyle name="Normal 17 2 2 4 2" xfId="6214" xr:uid="{9F8E0EBF-B97F-4871-8276-365275307FB2}"/>
    <cellStyle name="Normal 17 2 2 4 2 2" xfId="6215" xr:uid="{A2315E14-6FCC-4516-AA43-50A3ADE78ED3}"/>
    <cellStyle name="Normal 17 2 2 4 3" xfId="6216" xr:uid="{3B0C5248-24FC-43CA-B4E3-786D688BAD60}"/>
    <cellStyle name="Normal 17 2 2 4 3 2" xfId="6217" xr:uid="{FEE403FD-6F9A-4E77-9E81-52A2EB0EE146}"/>
    <cellStyle name="Normal 17 2 2 4 4" xfId="6218" xr:uid="{CBE9412B-88A3-4CF7-857C-5E06C5A6CFC2}"/>
    <cellStyle name="Normal 17 2 2 5" xfId="6219" xr:uid="{F08DB1EA-56E2-4045-A803-7864518C2353}"/>
    <cellStyle name="Normal 17 2 2 5 2" xfId="6220" xr:uid="{6FF49194-EF4F-4C39-B22D-CA34232F63ED}"/>
    <cellStyle name="Normal 17 2 2 6" xfId="6221" xr:uid="{01D9749C-3E92-4D05-AB1C-BFC6F015421E}"/>
    <cellStyle name="Normal 17 2 2 6 2" xfId="6222" xr:uid="{06C69E10-2CDE-4F6A-A71E-6D95EE8F7D7C}"/>
    <cellStyle name="Normal 17 2 2 7" xfId="6223" xr:uid="{008948B0-98FE-4582-B4E4-2BDF45D1A1E5}"/>
    <cellStyle name="Normal 17 2 2 7 2" xfId="6224" xr:uid="{2F79F250-8F69-4650-81E8-3BF043913A64}"/>
    <cellStyle name="Normal 17 2 2 8" xfId="6225" xr:uid="{8E0BA1AB-B0D3-46CB-88E5-A776FE02295A}"/>
    <cellStyle name="Normal 17 2 2 9" xfId="6226" xr:uid="{4EDC270B-3E6E-4539-BE91-7CA848037191}"/>
    <cellStyle name="Normal 17 2 2_NOI Ok" xfId="6227" xr:uid="{6F876920-18EE-4C6B-928B-172354A89FC1}"/>
    <cellStyle name="Normal 17 2 3" xfId="6228" xr:uid="{5A31FEAF-9FB4-4D93-B3CB-123433CD64F0}"/>
    <cellStyle name="Normal 17 2 3 2" xfId="6229" xr:uid="{338DBA1A-B1D0-40D7-B64F-69EE8C269515}"/>
    <cellStyle name="Normal 17 2 3 2 2" xfId="6230" xr:uid="{5A60523A-E840-410A-B5A7-75CB6B4C8ADA}"/>
    <cellStyle name="Normal 17 2 3 2 2 2" xfId="6231" xr:uid="{DD029EF7-589A-450C-9915-C5B530FC5EA5}"/>
    <cellStyle name="Normal 17 2 3 2 3" xfId="6232" xr:uid="{FA50AA25-0B93-428E-BAAD-2F135167D8A5}"/>
    <cellStyle name="Normal 17 2 3 2 3 2" xfId="6233" xr:uid="{ABF98DE8-F9AF-4A7F-AC1D-7D16A3CF996B}"/>
    <cellStyle name="Normal 17 2 3 2 4" xfId="6234" xr:uid="{529B5A5E-6490-4FE3-9031-95523A22C8C7}"/>
    <cellStyle name="Normal 17 2 3 2 5" xfId="6235" xr:uid="{6D6CD334-002F-410B-973D-BBDD5427BBD3}"/>
    <cellStyle name="Normal 17 2 3 2 6" xfId="6236" xr:uid="{E349247A-68A8-4FBB-8884-55701F52C6E1}"/>
    <cellStyle name="Normal 17 2 3 3" xfId="6237" xr:uid="{D1A62F03-5598-4658-9B49-514EA1D9500D}"/>
    <cellStyle name="Normal 17 2 3 3 2" xfId="6238" xr:uid="{C58EB5EA-F81E-405F-A408-BAE291C9B484}"/>
    <cellStyle name="Normal 17 2 3 3 2 2" xfId="6239" xr:uid="{3124DDBC-19D8-4095-B58E-208965055A8E}"/>
    <cellStyle name="Normal 17 2 3 3 3" xfId="6240" xr:uid="{5D171F61-3935-48F9-8E4E-FE35034F9747}"/>
    <cellStyle name="Normal 17 2 3 3 3 2" xfId="6241" xr:uid="{FFCD2ED0-DAB0-4D40-AE71-DF9566A05637}"/>
    <cellStyle name="Normal 17 2 3 3 4" xfId="6242" xr:uid="{3160A7C4-6CC1-4F5D-BF93-E245CF9F8BF6}"/>
    <cellStyle name="Normal 17 2 3 4" xfId="6243" xr:uid="{743FFBA7-F4CB-4957-809B-3882493D3FC5}"/>
    <cellStyle name="Normal 17 2 3 4 2" xfId="6244" xr:uid="{8EC7AC61-D6CB-40CF-8C73-E84C159D3C25}"/>
    <cellStyle name="Normal 17 2 3 4 2 2" xfId="6245" xr:uid="{BA1FEF31-3340-4DF0-983F-D5FEABD9C425}"/>
    <cellStyle name="Normal 17 2 3 4 3" xfId="6246" xr:uid="{B2F5611A-1496-415E-941E-29E42BDA3BD4}"/>
    <cellStyle name="Normal 17 2 3 4 3 2" xfId="6247" xr:uid="{9749EB76-98B0-4BC0-8A41-B6D074539AF1}"/>
    <cellStyle name="Normal 17 2 3 4 4" xfId="6248" xr:uid="{2F381C8A-80F1-4ED3-9645-A6D2ADD8A0F1}"/>
    <cellStyle name="Normal 17 2 3 5" xfId="6249" xr:uid="{42ECC7DF-67AB-42F4-B6ED-A79A4BFECF98}"/>
    <cellStyle name="Normal 17 2 3 5 2" xfId="6250" xr:uid="{FB2FAE16-B8BE-47AE-BB30-F07117BC366F}"/>
    <cellStyle name="Normal 17 2 3 6" xfId="6251" xr:uid="{857706A2-EBF2-47EF-B2A3-0BB7DB68D7A5}"/>
    <cellStyle name="Normal 17 2 3 6 2" xfId="6252" xr:uid="{BBBB3F1D-D4B6-4270-B7E1-689AAEE0BCA9}"/>
    <cellStyle name="Normal 17 2 3 7" xfId="6253" xr:uid="{8F31B1CB-2C2E-47D4-8E6A-49B3B020DB8D}"/>
    <cellStyle name="Normal 17 2 3 7 2" xfId="6254" xr:uid="{14FDCB28-E54A-4CDF-9736-7984DF8A73BA}"/>
    <cellStyle name="Normal 17 2 3 8" xfId="6255" xr:uid="{41D4890C-78BE-4B42-AA16-BC2A07CD5140}"/>
    <cellStyle name="Normal 17 2 3 9" xfId="6256" xr:uid="{8BB651C6-3782-4624-BBC7-52746A46521E}"/>
    <cellStyle name="Normal 17 2 3_NOI Ok" xfId="6257" xr:uid="{5836FBDB-7BFB-4090-8B97-C0F5F14E42EF}"/>
    <cellStyle name="Normal 17 2 4" xfId="6258" xr:uid="{7EFD8EC6-EDB1-4FC6-A0F3-EEF19C67FCEF}"/>
    <cellStyle name="Normal 17 2 4 2" xfId="6259" xr:uid="{8885FF8E-F6AA-4A64-B244-E20B52E890DC}"/>
    <cellStyle name="Normal 17 2 4 2 2" xfId="6260" xr:uid="{5205D11A-4178-4A0F-BFA9-83BC07423D80}"/>
    <cellStyle name="Normal 17 2 4 2 2 2" xfId="6261" xr:uid="{031B5FEA-EEF8-470F-9AF2-8A4B11168F24}"/>
    <cellStyle name="Normal 17 2 4 2 3" xfId="6262" xr:uid="{DCB18707-0A57-4BA2-B562-0F5F04717BC7}"/>
    <cellStyle name="Normal 17 2 4 2 3 2" xfId="6263" xr:uid="{D6F74CF9-DFE3-4646-B2C3-11DB9C8BEC21}"/>
    <cellStyle name="Normal 17 2 4 2 4" xfId="6264" xr:uid="{6364F55C-3975-4AC5-ACF8-BFEB5C2DCC15}"/>
    <cellStyle name="Normal 17 2 4 2 5" xfId="6265" xr:uid="{AC1A73D1-0924-4926-8BF3-58E308A4B669}"/>
    <cellStyle name="Normal 17 2 4 2 6" xfId="6266" xr:uid="{6E12F20B-BF8D-42EF-8845-31E5C8CBA4B5}"/>
    <cellStyle name="Normal 17 2 4 3" xfId="6267" xr:uid="{3C1B3061-02B2-4184-9545-8DE16E54DB12}"/>
    <cellStyle name="Normal 17 2 4 3 2" xfId="6268" xr:uid="{17304B14-082F-49D0-B535-16F7D360379A}"/>
    <cellStyle name="Normal 17 2 4 3 2 2" xfId="6269" xr:uid="{FD6A7081-0DA0-40B9-BBB5-61DE97D8902F}"/>
    <cellStyle name="Normal 17 2 4 3 3" xfId="6270" xr:uid="{D0561F6E-8D0B-4105-99EC-37F9F6610FF8}"/>
    <cellStyle name="Normal 17 2 4 3 3 2" xfId="6271" xr:uid="{76647F2F-5FB6-4A60-9B5F-FFB2AEB06763}"/>
    <cellStyle name="Normal 17 2 4 3 4" xfId="6272" xr:uid="{420D7BE2-5703-44E8-A153-34398B2D1A79}"/>
    <cellStyle name="Normal 17 2 4 4" xfId="6273" xr:uid="{27530364-9539-4991-872D-D2EC547332EB}"/>
    <cellStyle name="Normal 17 2 4 4 2" xfId="6274" xr:uid="{CA69B114-399B-41B9-9611-E810F33CADAD}"/>
    <cellStyle name="Normal 17 2 4 4 2 2" xfId="6275" xr:uid="{4A91E1D5-6290-4050-9AEA-E51B5862E2FE}"/>
    <cellStyle name="Normal 17 2 4 4 3" xfId="6276" xr:uid="{38700347-D0B8-41D3-A4C0-F5C35A665957}"/>
    <cellStyle name="Normal 17 2 4 4 3 2" xfId="6277" xr:uid="{04F64619-A837-4B4A-B18C-4A829B3FA8E9}"/>
    <cellStyle name="Normal 17 2 4 4 4" xfId="6278" xr:uid="{20849366-BEF6-4179-A583-FE5045B64CC8}"/>
    <cellStyle name="Normal 17 2 4 5" xfId="6279" xr:uid="{393A4184-40D2-4011-A341-A7EB10CE73D9}"/>
    <cellStyle name="Normal 17 2 4 5 2" xfId="6280" xr:uid="{3394699D-BB78-439A-A561-DD2FDC776385}"/>
    <cellStyle name="Normal 17 2 4 6" xfId="6281" xr:uid="{D194BDAA-DD9B-4631-9672-7E5A52E89E6B}"/>
    <cellStyle name="Normal 17 2 4 6 2" xfId="6282" xr:uid="{4FBCAFCB-56B7-42D1-A115-9B43792EB6CA}"/>
    <cellStyle name="Normal 17 2 4 7" xfId="6283" xr:uid="{B04E1A4B-F22F-4A67-BBE8-168FDE60294E}"/>
    <cellStyle name="Normal 17 2 4 7 2" xfId="6284" xr:uid="{E20D1BF3-003D-44DF-BA72-9B5821D2D9BA}"/>
    <cellStyle name="Normal 17 2 4 8" xfId="6285" xr:uid="{BB3CFF71-FA4B-43A1-B6B3-D93B1F93E7C5}"/>
    <cellStyle name="Normal 17 2 4 9" xfId="6286" xr:uid="{61C0D761-E660-4528-9F42-8D773CBD76C5}"/>
    <cellStyle name="Normal 17 2 4_NOI Ok" xfId="6287" xr:uid="{B5E6FD3B-5A93-40EF-8492-9C2C226E2F39}"/>
    <cellStyle name="Normal 17 2 5" xfId="6288" xr:uid="{206BBA2B-12DE-49BE-96B0-DF1B1F33A8B4}"/>
    <cellStyle name="Normal 17 2 5 2" xfId="6289" xr:uid="{52479C5A-E79F-471B-A667-4CC923213787}"/>
    <cellStyle name="Normal 17 2 5 2 2" xfId="6290" xr:uid="{4BA45E34-014C-48AE-B0EF-981F2C36C0BA}"/>
    <cellStyle name="Normal 17 2 5 3" xfId="6291" xr:uid="{1061CE1D-3681-42D2-81A5-68C3B4BBF8F5}"/>
    <cellStyle name="Normal 17 2 5 3 2" xfId="6292" xr:uid="{83FB9843-2276-48D4-9680-F6FF1F03767E}"/>
    <cellStyle name="Normal 17 2 5 4" xfId="6293" xr:uid="{74DB798D-2E7F-4F74-930E-DE9DBE65F614}"/>
    <cellStyle name="Normal 17 2 5 5" xfId="6294" xr:uid="{275B492F-E6C1-4AD6-BE0A-753EB662796F}"/>
    <cellStyle name="Normal 17 2 5 6" xfId="6295" xr:uid="{DDBB041E-5FC3-497A-8059-3FC68369688E}"/>
    <cellStyle name="Normal 17 2 6" xfId="6296" xr:uid="{690AFDCF-CC16-46FD-A955-817A8920DDEF}"/>
    <cellStyle name="Normal 17 2 6 2" xfId="6297" xr:uid="{D1A14D85-56AD-4CFA-BB3C-8231A4511BDB}"/>
    <cellStyle name="Normal 17 2 6 2 2" xfId="6298" xr:uid="{62FA5977-9080-4743-9F84-681858C2E2B6}"/>
    <cellStyle name="Normal 17 2 6 3" xfId="6299" xr:uid="{1C4FA3EA-1E0C-4437-A208-4021E960F237}"/>
    <cellStyle name="Normal 17 2 6 3 2" xfId="6300" xr:uid="{5B2EDF20-1131-4990-9BE9-F09C7DF84E64}"/>
    <cellStyle name="Normal 17 2 6 4" xfId="6301" xr:uid="{92D0B7B9-3E99-41A4-82F5-9B5F2BFE58A4}"/>
    <cellStyle name="Normal 17 2 7" xfId="6302" xr:uid="{DFFC1512-036F-4D17-A1EB-DEFDFC732293}"/>
    <cellStyle name="Normal 17 2 7 2" xfId="6303" xr:uid="{7A9950BD-AEB9-43C4-9E84-E4CE647F35EF}"/>
    <cellStyle name="Normal 17 2 7 2 2" xfId="6304" xr:uid="{46AE7322-5E96-483A-92A1-985D6BBF0426}"/>
    <cellStyle name="Normal 17 2 7 3" xfId="6305" xr:uid="{035C1D8C-4899-4499-B4CE-A461CEE11C05}"/>
    <cellStyle name="Normal 17 2 7 3 2" xfId="6306" xr:uid="{3F7CAD9F-2942-49F7-93C0-8FD222258C79}"/>
    <cellStyle name="Normal 17 2 7 4" xfId="6307" xr:uid="{EE3E2686-B190-433B-BBE2-E9D77348A023}"/>
    <cellStyle name="Normal 17 2 8" xfId="6308" xr:uid="{688A478E-780C-43C9-ABEA-F79D2ED87A8B}"/>
    <cellStyle name="Normal 17 2 8 2" xfId="6309" xr:uid="{5D453948-F441-4EA8-89E6-44008B7534B1}"/>
    <cellStyle name="Normal 17 2 9" xfId="6310" xr:uid="{93ACFD2F-7B52-4466-A541-688AE7CCCA9A}"/>
    <cellStyle name="Normal 17 2 9 2" xfId="6311" xr:uid="{77D476EC-C5BD-46BE-A8FD-518E67845C4E}"/>
    <cellStyle name="Normal 17 2_NOI Ok" xfId="6312" xr:uid="{5C828264-9FC6-4FDA-9DDB-5A2433F2002A}"/>
    <cellStyle name="Normal 17 3" xfId="6313" xr:uid="{B4992E7A-CA47-4924-BEAE-920B760A6304}"/>
    <cellStyle name="Normal 17 3 10" xfId="6314" xr:uid="{E5E8CDA8-22B8-4418-B231-D9F296A1CA81}"/>
    <cellStyle name="Normal 17 3 10 2" xfId="6315" xr:uid="{A7EC9931-3A69-42AA-8E48-67ADC0F9829F}"/>
    <cellStyle name="Normal 17 3 11" xfId="6316" xr:uid="{7F364777-2CFF-4BE3-A0BA-B76191FD1AA8}"/>
    <cellStyle name="Normal 17 3 12" xfId="6317" xr:uid="{1FC4EB65-60FD-4A34-BA11-82A4CBF454FA}"/>
    <cellStyle name="Normal 17 3 2" xfId="6318" xr:uid="{D7D0DF4A-E7DB-49F6-99B9-308C4F689485}"/>
    <cellStyle name="Normal 17 3 2 2" xfId="6319" xr:uid="{495660BF-DE15-4B6E-B0ED-BA2EE8C4B6CF}"/>
    <cellStyle name="Normal 17 3 2 2 2" xfId="6320" xr:uid="{896AA18C-FD77-44F9-BFB9-99F4C295FD36}"/>
    <cellStyle name="Normal 17 3 2 2 2 2" xfId="6321" xr:uid="{F4418427-8091-4E76-A1C8-456608C38B97}"/>
    <cellStyle name="Normal 17 3 2 2 3" xfId="6322" xr:uid="{524E860C-7844-4BD2-85A2-5F636D54D7D4}"/>
    <cellStyle name="Normal 17 3 2 2 3 2" xfId="6323" xr:uid="{FE9D43D1-315C-4CC5-A106-0D694316DAE8}"/>
    <cellStyle name="Normal 17 3 2 2 4" xfId="6324" xr:uid="{A0E4EA7E-C564-4C3A-B08F-643C4FFC0CD3}"/>
    <cellStyle name="Normal 17 3 2 2 5" xfId="6325" xr:uid="{5CEC1A98-C6A3-464E-B1FE-52BC3ACA4794}"/>
    <cellStyle name="Normal 17 3 2 2 6" xfId="6326" xr:uid="{822474E9-0B95-42C5-90F3-121D4F438ABE}"/>
    <cellStyle name="Normal 17 3 2 3" xfId="6327" xr:uid="{F0FD991D-1564-4C94-A5C5-0A74A8EEA845}"/>
    <cellStyle name="Normal 17 3 2 3 2" xfId="6328" xr:uid="{861A638B-94B7-4AED-8CE9-8B3CA15B599B}"/>
    <cellStyle name="Normal 17 3 2 3 2 2" xfId="6329" xr:uid="{C3641C1B-E58F-44F3-8790-DB85253DA5FB}"/>
    <cellStyle name="Normal 17 3 2 3 3" xfId="6330" xr:uid="{64382DCE-70DD-485E-A20A-C05702F8807B}"/>
    <cellStyle name="Normal 17 3 2 3 3 2" xfId="6331" xr:uid="{9584254D-59F7-498F-8886-088F64AD1D11}"/>
    <cellStyle name="Normal 17 3 2 3 4" xfId="6332" xr:uid="{67233B89-D1F6-4921-9681-CD61EA405625}"/>
    <cellStyle name="Normal 17 3 2 4" xfId="6333" xr:uid="{3B38A03A-1D9C-432E-829E-05A13D1A780B}"/>
    <cellStyle name="Normal 17 3 2 4 2" xfId="6334" xr:uid="{3E2E44DA-16F4-4A42-A75A-3187AAF39C1F}"/>
    <cellStyle name="Normal 17 3 2 4 2 2" xfId="6335" xr:uid="{FE44AB0A-B59F-45A5-B9D9-F90A60E107A8}"/>
    <cellStyle name="Normal 17 3 2 4 3" xfId="6336" xr:uid="{0F7A7D23-C076-488D-928C-1F9A8FD31EE4}"/>
    <cellStyle name="Normal 17 3 2 4 3 2" xfId="6337" xr:uid="{6EEEFFA7-F73A-404E-B561-9CFEDD341059}"/>
    <cellStyle name="Normal 17 3 2 4 4" xfId="6338" xr:uid="{B8367440-1330-42EA-82EF-E040DF08D8C1}"/>
    <cellStyle name="Normal 17 3 2 5" xfId="6339" xr:uid="{5FF23027-1947-4FE2-8B0A-DF816D8B36E6}"/>
    <cellStyle name="Normal 17 3 2 5 2" xfId="6340" xr:uid="{8D346D9D-B47B-4B98-AE0B-25C6D369540B}"/>
    <cellStyle name="Normal 17 3 2 6" xfId="6341" xr:uid="{A9CC12CD-875F-46C6-A3AF-01978F7603D1}"/>
    <cellStyle name="Normal 17 3 2 6 2" xfId="6342" xr:uid="{03070AE8-6C46-4434-BB41-B03B1FCDA355}"/>
    <cellStyle name="Normal 17 3 2 7" xfId="6343" xr:uid="{33E14ECA-60FC-4AC6-AAB1-F9D96BE53312}"/>
    <cellStyle name="Normal 17 3 2 7 2" xfId="6344" xr:uid="{CDB74656-B38C-4856-A3A6-062F7F74F6DF}"/>
    <cellStyle name="Normal 17 3 2 8" xfId="6345" xr:uid="{7D6B36DA-6C81-4040-82C4-EE909308E0D0}"/>
    <cellStyle name="Normal 17 3 2 9" xfId="6346" xr:uid="{1DE3A9EB-D281-484A-81A3-6BB795238DFD}"/>
    <cellStyle name="Normal 17 3 2_NOI Ok" xfId="6347" xr:uid="{3D5FC892-685C-41BF-BBD5-D115D3372109}"/>
    <cellStyle name="Normal 17 3 3" xfId="6348" xr:uid="{BD49A723-9DA5-4B76-90C4-FB622F935462}"/>
    <cellStyle name="Normal 17 3 3 2" xfId="6349" xr:uid="{A5A66D27-98A2-4618-83CB-4DB0431E4529}"/>
    <cellStyle name="Normal 17 3 3 2 2" xfId="6350" xr:uid="{E9286FDB-1F87-442D-B87F-1262EFF6209C}"/>
    <cellStyle name="Normal 17 3 3 2 2 2" xfId="6351" xr:uid="{97D8D3AA-B35B-4DC8-8139-8492D6FEF5E1}"/>
    <cellStyle name="Normal 17 3 3 2 3" xfId="6352" xr:uid="{61F4FF87-6496-486A-86CE-AE9FAE7894FF}"/>
    <cellStyle name="Normal 17 3 3 2 3 2" xfId="6353" xr:uid="{C3BAB69B-2C90-409B-9A80-B83FF41495CF}"/>
    <cellStyle name="Normal 17 3 3 2 4" xfId="6354" xr:uid="{BEF14AA9-7169-435E-A3E9-E810FEEB46E5}"/>
    <cellStyle name="Normal 17 3 3 2 5" xfId="6355" xr:uid="{A1AA4795-D968-44F0-BEEA-7B480A7024D0}"/>
    <cellStyle name="Normal 17 3 3 2 6" xfId="6356" xr:uid="{8F5794D7-5D9F-4311-AC4C-9FB600422806}"/>
    <cellStyle name="Normal 17 3 3 3" xfId="6357" xr:uid="{EBD66C40-2CB1-4ADA-B57D-85C9FF5CDC09}"/>
    <cellStyle name="Normal 17 3 3 3 2" xfId="6358" xr:uid="{8FB37653-B7FA-46A6-81B8-402727E63FA7}"/>
    <cellStyle name="Normal 17 3 3 3 2 2" xfId="6359" xr:uid="{D3A9297A-37DC-4265-AB99-2ACCD148DA09}"/>
    <cellStyle name="Normal 17 3 3 3 3" xfId="6360" xr:uid="{77E30F6C-A340-4325-8AD4-82337528649B}"/>
    <cellStyle name="Normal 17 3 3 3 3 2" xfId="6361" xr:uid="{7290CA14-9C5C-4222-B89B-1EA24A45F667}"/>
    <cellStyle name="Normal 17 3 3 3 4" xfId="6362" xr:uid="{22AD6DDF-702C-498B-AB00-5F28E84BA975}"/>
    <cellStyle name="Normal 17 3 3 4" xfId="6363" xr:uid="{307A76AA-A2D4-4F95-8F7E-125D494E3FB1}"/>
    <cellStyle name="Normal 17 3 3 4 2" xfId="6364" xr:uid="{2F787C88-0008-4F1A-99B9-EC3262E46156}"/>
    <cellStyle name="Normal 17 3 3 4 2 2" xfId="6365" xr:uid="{C63EC786-8260-487B-8561-1707EF35BEA9}"/>
    <cellStyle name="Normal 17 3 3 4 3" xfId="6366" xr:uid="{E6394BB9-824F-420D-8E81-5711C09ACB11}"/>
    <cellStyle name="Normal 17 3 3 4 3 2" xfId="6367" xr:uid="{6A4008B6-D044-4359-B8B2-B8DC7A637B0E}"/>
    <cellStyle name="Normal 17 3 3 4 4" xfId="6368" xr:uid="{F2484E3D-3FCE-47DC-9439-5F2D7009C055}"/>
    <cellStyle name="Normal 17 3 3 5" xfId="6369" xr:uid="{779BB712-6C25-469B-A5AB-66F723FE12DA}"/>
    <cellStyle name="Normal 17 3 3 5 2" xfId="6370" xr:uid="{FDD0D861-399A-436C-B32B-217843D20A9F}"/>
    <cellStyle name="Normal 17 3 3 6" xfId="6371" xr:uid="{ADE9EA7E-AA01-4BFB-BCE6-ADC3183768F4}"/>
    <cellStyle name="Normal 17 3 3 6 2" xfId="6372" xr:uid="{320193E2-9B9E-430D-AE6A-8CA163F3E25E}"/>
    <cellStyle name="Normal 17 3 3 7" xfId="6373" xr:uid="{8D86BF8A-0F97-4E2F-80E5-F7C80B9500E1}"/>
    <cellStyle name="Normal 17 3 3 7 2" xfId="6374" xr:uid="{CB339F9B-3089-49B3-B612-B97BD6429BF6}"/>
    <cellStyle name="Normal 17 3 3 8" xfId="6375" xr:uid="{7AF015AA-B8E1-40A3-96C2-0D0655B92498}"/>
    <cellStyle name="Normal 17 3 3 9" xfId="6376" xr:uid="{0110EC94-61E8-40A0-87C7-128347C87892}"/>
    <cellStyle name="Normal 17 3 3_NOI Ok" xfId="6377" xr:uid="{77261DCA-DD72-49D3-8DBE-30F184AF8845}"/>
    <cellStyle name="Normal 17 3 4" xfId="6378" xr:uid="{51854D95-8AA7-4E2E-87E9-26223AAE2B0E}"/>
    <cellStyle name="Normal 17 3 4 2" xfId="6379" xr:uid="{F80B918B-4AD9-4325-B7E2-C7E8BF87BB66}"/>
    <cellStyle name="Normal 17 3 4 2 2" xfId="6380" xr:uid="{BD9BE0CD-1F6D-4899-8752-3A535FB7D663}"/>
    <cellStyle name="Normal 17 3 4 2 2 2" xfId="6381" xr:uid="{33D79178-726D-4D90-8811-0141C21D528F}"/>
    <cellStyle name="Normal 17 3 4 2 3" xfId="6382" xr:uid="{60B2E905-35AE-42A4-B2BF-111EE03B15A6}"/>
    <cellStyle name="Normal 17 3 4 2 3 2" xfId="6383" xr:uid="{123C0DD6-372D-4AAF-BE9A-C2EC1E5C101E}"/>
    <cellStyle name="Normal 17 3 4 2 4" xfId="6384" xr:uid="{32073639-72C2-4FBE-8A87-6A57459D0AD1}"/>
    <cellStyle name="Normal 17 3 4 2 5" xfId="6385" xr:uid="{B5AEA5C7-3729-4665-906D-8A9D0E988656}"/>
    <cellStyle name="Normal 17 3 4 2 6" xfId="6386" xr:uid="{4308883C-9D59-437D-81DF-F9E3F87BDEFD}"/>
    <cellStyle name="Normal 17 3 4 3" xfId="6387" xr:uid="{13702593-BAE3-4B05-ABD3-CD4845C1705B}"/>
    <cellStyle name="Normal 17 3 4 3 2" xfId="6388" xr:uid="{C43467FF-8BED-4358-9F79-CED1A31A2A6A}"/>
    <cellStyle name="Normal 17 3 4 3 2 2" xfId="6389" xr:uid="{411D7DA2-045E-4AD9-A9AB-A4E0DE594021}"/>
    <cellStyle name="Normal 17 3 4 3 3" xfId="6390" xr:uid="{D32D106C-C600-4D83-A966-FCC2C825D1E4}"/>
    <cellStyle name="Normal 17 3 4 3 3 2" xfId="6391" xr:uid="{14645094-C776-4C9E-BB2F-A0902B3A7EFE}"/>
    <cellStyle name="Normal 17 3 4 3 4" xfId="6392" xr:uid="{E38788B7-17B9-42A0-9F4B-B305BAE20AE7}"/>
    <cellStyle name="Normal 17 3 4 4" xfId="6393" xr:uid="{4795E12E-00DE-4E7F-BF6A-014182EE5D5F}"/>
    <cellStyle name="Normal 17 3 4 4 2" xfId="6394" xr:uid="{2F33F67B-C883-4302-9A25-53AB95212134}"/>
    <cellStyle name="Normal 17 3 4 4 2 2" xfId="6395" xr:uid="{3E499036-CCCB-45F2-B190-A4082FB5E820}"/>
    <cellStyle name="Normal 17 3 4 4 3" xfId="6396" xr:uid="{A1BADED9-E207-44AD-B974-E83C4806CE96}"/>
    <cellStyle name="Normal 17 3 4 4 3 2" xfId="6397" xr:uid="{B2133D78-BBE3-4981-942B-5061C592ADF2}"/>
    <cellStyle name="Normal 17 3 4 4 4" xfId="6398" xr:uid="{D73272A0-F7BC-4D90-861A-CC3D1D38B54E}"/>
    <cellStyle name="Normal 17 3 4 5" xfId="6399" xr:uid="{C676C60E-104A-4531-BB42-DE76EA9FEBD8}"/>
    <cellStyle name="Normal 17 3 4 5 2" xfId="6400" xr:uid="{340DA07E-FF79-448C-BAA5-272E96D2921C}"/>
    <cellStyle name="Normal 17 3 4 6" xfId="6401" xr:uid="{5048BB53-8A4B-44FF-903E-EC6B3C95ED6C}"/>
    <cellStyle name="Normal 17 3 4 6 2" xfId="6402" xr:uid="{10962074-4E2F-4BA5-863A-4BDE2749B5EF}"/>
    <cellStyle name="Normal 17 3 4 7" xfId="6403" xr:uid="{3EC66E9A-C067-4403-86C3-340FD24E523E}"/>
    <cellStyle name="Normal 17 3 4 7 2" xfId="6404" xr:uid="{6E3EA05F-3CFB-4BD9-A386-04FC829C00F5}"/>
    <cellStyle name="Normal 17 3 4 8" xfId="6405" xr:uid="{9A85CAC4-4E38-4B03-8A9F-3532F9A5C527}"/>
    <cellStyle name="Normal 17 3 4 9" xfId="6406" xr:uid="{8B4298E9-0857-4705-85DC-71B25FDD2889}"/>
    <cellStyle name="Normal 17 3 4_NOI Ok" xfId="6407" xr:uid="{1B2EF12E-BE8C-409C-A66A-A88F1477A937}"/>
    <cellStyle name="Normal 17 3 5" xfId="6408" xr:uid="{7080EB16-7357-4DBD-8CF2-96E59DC4E003}"/>
    <cellStyle name="Normal 17 3 5 2" xfId="6409" xr:uid="{5D6DDC39-7E74-42BE-860E-D733F2F45147}"/>
    <cellStyle name="Normal 17 3 5 2 2" xfId="6410" xr:uid="{7E0DE7DA-9C5E-44C3-BE77-2135419E899C}"/>
    <cellStyle name="Normal 17 3 5 3" xfId="6411" xr:uid="{2FB024C5-651E-4515-BFA3-76D1B46FC5F6}"/>
    <cellStyle name="Normal 17 3 5 3 2" xfId="6412" xr:uid="{8835D0C5-0703-41A4-9D99-8AE77763E8EE}"/>
    <cellStyle name="Normal 17 3 5 4" xfId="6413" xr:uid="{1BEC7141-7E23-4D73-84AA-A60677ED321A}"/>
    <cellStyle name="Normal 17 3 5 5" xfId="6414" xr:uid="{A61398B1-323C-4159-BAC3-3CB27F4324FB}"/>
    <cellStyle name="Normal 17 3 5 6" xfId="6415" xr:uid="{88733056-DC86-49FC-86A8-909163FFABBE}"/>
    <cellStyle name="Normal 17 3 6" xfId="6416" xr:uid="{7B903433-04F1-42DF-8878-89150A3D7B8F}"/>
    <cellStyle name="Normal 17 3 6 2" xfId="6417" xr:uid="{3047C18B-4A78-48D6-9063-9A4706758A8D}"/>
    <cellStyle name="Normal 17 3 6 2 2" xfId="6418" xr:uid="{0364DEBB-07C9-4703-8291-5AC5C14B9120}"/>
    <cellStyle name="Normal 17 3 6 3" xfId="6419" xr:uid="{68CF4925-0F27-4ADC-8A24-0D98B11E1CBC}"/>
    <cellStyle name="Normal 17 3 6 3 2" xfId="6420" xr:uid="{C6F0F5F8-6B52-4698-97E2-2C4915E8542C}"/>
    <cellStyle name="Normal 17 3 6 4" xfId="6421" xr:uid="{09CE3BDB-E265-465F-B99D-0DB2B98F13CC}"/>
    <cellStyle name="Normal 17 3 7" xfId="6422" xr:uid="{0A5E8336-AE0E-4AAB-BC9D-172A063330AF}"/>
    <cellStyle name="Normal 17 3 7 2" xfId="6423" xr:uid="{8ED62229-61F8-4E3D-8BBD-9DF41BA1231B}"/>
    <cellStyle name="Normal 17 3 7 2 2" xfId="6424" xr:uid="{5B98F54B-2217-4D10-B8A8-C462FCE2497C}"/>
    <cellStyle name="Normal 17 3 7 3" xfId="6425" xr:uid="{C7AB0A29-2921-462B-B898-820F4A4D4BF4}"/>
    <cellStyle name="Normal 17 3 7 3 2" xfId="6426" xr:uid="{6D8D2B26-928F-4AD7-82F3-5B9022BE25B4}"/>
    <cellStyle name="Normal 17 3 7 4" xfId="6427" xr:uid="{A80A734F-B5A8-4E8F-BBA8-DF8341B08174}"/>
    <cellStyle name="Normal 17 3 8" xfId="6428" xr:uid="{280DAD71-972B-49DF-8ABA-C1240EC575E6}"/>
    <cellStyle name="Normal 17 3 8 2" xfId="6429" xr:uid="{F901FEA1-FD1D-47FB-95E6-402AE73166E9}"/>
    <cellStyle name="Normal 17 3 9" xfId="6430" xr:uid="{18FFA983-FA69-48AD-9C4D-AC56BF21A739}"/>
    <cellStyle name="Normal 17 3 9 2" xfId="6431" xr:uid="{76F53DA9-4A39-42E8-8019-40C620A178CC}"/>
    <cellStyle name="Normal 17 3_NOI Ok" xfId="6432" xr:uid="{7C48AAAD-94A8-4C3A-B78C-DA48F9F94F13}"/>
    <cellStyle name="Normal 17 4" xfId="6433" xr:uid="{07AC20B5-1DE3-48E9-9AF3-AFFEECFE9AE1}"/>
    <cellStyle name="Normal 17 4 10" xfId="6434" xr:uid="{732B5ACE-CB69-4DF5-AA90-0648F326578F}"/>
    <cellStyle name="Normal 17 4 10 2" xfId="6435" xr:uid="{8A2F12E0-EB32-4A77-A032-5DF1719B1686}"/>
    <cellStyle name="Normal 17 4 11" xfId="6436" xr:uid="{233F43D9-9D46-451E-8A4B-851D9460470F}"/>
    <cellStyle name="Normal 17 4 12" xfId="6437" xr:uid="{EF021B75-AB58-458F-BA75-9FABFB7E31AF}"/>
    <cellStyle name="Normal 17 4 2" xfId="6438" xr:uid="{0D94AA14-4C2C-4E1E-BB77-2C6F538FE12E}"/>
    <cellStyle name="Normal 17 4 2 2" xfId="6439" xr:uid="{B82D4606-34A2-429A-B961-BE4896CCFCB5}"/>
    <cellStyle name="Normal 17 4 2 2 2" xfId="6440" xr:uid="{E455FE95-4F97-4DB9-BC81-D921699DC281}"/>
    <cellStyle name="Normal 17 4 2 2 2 2" xfId="6441" xr:uid="{DF9EC085-326D-495E-B709-A00040BD303E}"/>
    <cellStyle name="Normal 17 4 2 2 3" xfId="6442" xr:uid="{2AD62DB7-E123-42C0-8BDE-4DF571C101B4}"/>
    <cellStyle name="Normal 17 4 2 2 3 2" xfId="6443" xr:uid="{D77F52C0-9C5E-48F8-8C59-B60D97A2F7C0}"/>
    <cellStyle name="Normal 17 4 2 2 4" xfId="6444" xr:uid="{B51BB619-778A-488E-9B81-35D441E73090}"/>
    <cellStyle name="Normal 17 4 2 2 5" xfId="6445" xr:uid="{A919B0D6-E757-40E8-9E1D-D82DF59EE3D1}"/>
    <cellStyle name="Normal 17 4 2 2 6" xfId="6446" xr:uid="{2EF9ECA1-C78C-4F80-A3EC-9778905BB3EE}"/>
    <cellStyle name="Normal 17 4 2 3" xfId="6447" xr:uid="{FC8CB61B-A636-4346-96CE-B967DFA8C0B1}"/>
    <cellStyle name="Normal 17 4 2 3 2" xfId="6448" xr:uid="{2D018B54-A272-4CD5-BEBD-2F27016ACAAD}"/>
    <cellStyle name="Normal 17 4 2 3 2 2" xfId="6449" xr:uid="{9A253BDC-232A-4DFE-928F-0B5445AF7A42}"/>
    <cellStyle name="Normal 17 4 2 3 3" xfId="6450" xr:uid="{F4D01FAE-15A1-46B1-861B-1952043A2A88}"/>
    <cellStyle name="Normal 17 4 2 3 3 2" xfId="6451" xr:uid="{590D9CE9-7EEE-48A9-910C-6D0965A124E1}"/>
    <cellStyle name="Normal 17 4 2 3 4" xfId="6452" xr:uid="{060ED66C-20B5-46C0-A4CF-C17BA0DF4043}"/>
    <cellStyle name="Normal 17 4 2 4" xfId="6453" xr:uid="{80CCBAC3-BC5B-450C-9AB2-AA7825C1DDC4}"/>
    <cellStyle name="Normal 17 4 2 4 2" xfId="6454" xr:uid="{DADF3331-165D-4857-AF55-89521CE19093}"/>
    <cellStyle name="Normal 17 4 2 4 2 2" xfId="6455" xr:uid="{E70CFCF3-5A48-404F-82AA-59CFA1F78E6B}"/>
    <cellStyle name="Normal 17 4 2 4 3" xfId="6456" xr:uid="{AF96AC85-1395-488C-8476-AD9BA530122C}"/>
    <cellStyle name="Normal 17 4 2 4 3 2" xfId="6457" xr:uid="{E52AA8BE-5A04-43E5-A5A5-02EEAA33BA25}"/>
    <cellStyle name="Normal 17 4 2 4 4" xfId="6458" xr:uid="{12E2CE8A-36F9-4F96-8BA7-FA564A1EFBEB}"/>
    <cellStyle name="Normal 17 4 2 5" xfId="6459" xr:uid="{CF2B8A27-4CBB-41BD-9DC6-71BC85D0BBA3}"/>
    <cellStyle name="Normal 17 4 2 5 2" xfId="6460" xr:uid="{1179FFAE-837F-4CB6-B54C-79692C0FDF4D}"/>
    <cellStyle name="Normal 17 4 2 6" xfId="6461" xr:uid="{21E73AC7-A0D1-461A-BC1F-DD4759639875}"/>
    <cellStyle name="Normal 17 4 2 6 2" xfId="6462" xr:uid="{D52DA03F-92F0-46E8-B1DC-1B6BBC783F4B}"/>
    <cellStyle name="Normal 17 4 2 7" xfId="6463" xr:uid="{A26B65DC-87C2-4D44-A480-B90FC7819EAD}"/>
    <cellStyle name="Normal 17 4 2 7 2" xfId="6464" xr:uid="{B5D218B5-1D5A-448F-978C-75DFE459461F}"/>
    <cellStyle name="Normal 17 4 2 8" xfId="6465" xr:uid="{68B84A00-68B6-42A6-854A-304CDF5989EC}"/>
    <cellStyle name="Normal 17 4 2 9" xfId="6466" xr:uid="{65340245-B16B-41E8-8715-F89F99ED954A}"/>
    <cellStyle name="Normal 17 4 2_NOI Ok" xfId="6467" xr:uid="{6095774A-E1CF-4FCA-95CF-487EC1F42B73}"/>
    <cellStyle name="Normal 17 4 3" xfId="6468" xr:uid="{75BD314A-6A1A-4268-BDED-E4C4D202B933}"/>
    <cellStyle name="Normal 17 4 3 2" xfId="6469" xr:uid="{DD504B98-DF2C-46E2-928B-A61CA381C330}"/>
    <cellStyle name="Normal 17 4 3 2 2" xfId="6470" xr:uid="{F055A6C7-1AF5-4070-AA68-3D83D9E8104F}"/>
    <cellStyle name="Normal 17 4 3 2 2 2" xfId="6471" xr:uid="{57B67D38-79FC-4181-9E20-127C45B99A73}"/>
    <cellStyle name="Normal 17 4 3 2 3" xfId="6472" xr:uid="{5D3F0C3E-1ABD-42C1-9BBC-8C41FB9CBA37}"/>
    <cellStyle name="Normal 17 4 3 2 3 2" xfId="6473" xr:uid="{C35D9372-0B9A-49C9-85D5-D64C1C2DEB5D}"/>
    <cellStyle name="Normal 17 4 3 2 4" xfId="6474" xr:uid="{6C42AABB-0D5E-4DD4-A806-3D427CD72CD3}"/>
    <cellStyle name="Normal 17 4 3 2 5" xfId="6475" xr:uid="{B886B480-30CA-4427-AF74-A47F3A9C7B15}"/>
    <cellStyle name="Normal 17 4 3 2 6" xfId="6476" xr:uid="{32161234-453F-4B0D-A6FA-4D003F1E0769}"/>
    <cellStyle name="Normal 17 4 3 3" xfId="6477" xr:uid="{55CDD4B6-4862-4E6A-80F4-C02F3FD1A720}"/>
    <cellStyle name="Normal 17 4 3 3 2" xfId="6478" xr:uid="{38B92F3E-5CDC-4E5F-A8B9-C4D0BDE4A65B}"/>
    <cellStyle name="Normal 17 4 3 3 2 2" xfId="6479" xr:uid="{88A6A40A-AEED-41F6-BA55-C00DE79C71EA}"/>
    <cellStyle name="Normal 17 4 3 3 3" xfId="6480" xr:uid="{AB8450C5-235E-407B-A492-790EDB39CC5F}"/>
    <cellStyle name="Normal 17 4 3 3 3 2" xfId="6481" xr:uid="{AACAB062-AD5E-4310-89CF-DD56906BCA9F}"/>
    <cellStyle name="Normal 17 4 3 3 4" xfId="6482" xr:uid="{316B183F-2A18-4B18-97C5-84533FCE9FCD}"/>
    <cellStyle name="Normal 17 4 3 4" xfId="6483" xr:uid="{4B409D0A-5221-4F60-9EE7-7B64E1D5B455}"/>
    <cellStyle name="Normal 17 4 3 4 2" xfId="6484" xr:uid="{F6E7B5A3-CD33-44B6-BF56-602A678CC2D9}"/>
    <cellStyle name="Normal 17 4 3 4 2 2" xfId="6485" xr:uid="{C4C6883A-AAD9-488F-940E-6149C4B62CED}"/>
    <cellStyle name="Normal 17 4 3 4 3" xfId="6486" xr:uid="{5A48C79E-CAF2-45DB-8CC6-771193D6B55B}"/>
    <cellStyle name="Normal 17 4 3 4 3 2" xfId="6487" xr:uid="{50287258-5CA2-4979-852D-78DB5866F674}"/>
    <cellStyle name="Normal 17 4 3 4 4" xfId="6488" xr:uid="{8491CE77-B5A8-41F1-AF54-E20449CB2F3E}"/>
    <cellStyle name="Normal 17 4 3 5" xfId="6489" xr:uid="{5BC09844-D94F-442F-B6E4-4981ECA374AC}"/>
    <cellStyle name="Normal 17 4 3 5 2" xfId="6490" xr:uid="{CBF467D0-26DD-423F-A1ED-6D9B8DB13865}"/>
    <cellStyle name="Normal 17 4 3 6" xfId="6491" xr:uid="{AC345107-5CD5-4B2C-96C0-B47CFB635E52}"/>
    <cellStyle name="Normal 17 4 3 6 2" xfId="6492" xr:uid="{5BF775FB-936A-49C1-9587-F72879337D86}"/>
    <cellStyle name="Normal 17 4 3 7" xfId="6493" xr:uid="{3158A88E-C703-4EBE-B491-D6E32BBCA341}"/>
    <cellStyle name="Normal 17 4 3 7 2" xfId="6494" xr:uid="{A378A662-CE8B-4836-BA8B-3B4452C243C3}"/>
    <cellStyle name="Normal 17 4 3 8" xfId="6495" xr:uid="{64C1407E-E86D-40CA-B4E9-F04BADF54F92}"/>
    <cellStyle name="Normal 17 4 3 9" xfId="6496" xr:uid="{057FA0C4-8E58-4525-B67C-4A9E5C88C4F0}"/>
    <cellStyle name="Normal 17 4 3_NOI Ok" xfId="6497" xr:uid="{0BF3AB3B-7F42-41FE-8F6A-2580C9C77F8C}"/>
    <cellStyle name="Normal 17 4 4" xfId="6498" xr:uid="{C01BADB8-A521-4F53-ABF9-42D40E521990}"/>
    <cellStyle name="Normal 17 4 4 2" xfId="6499" xr:uid="{40E6FCCC-E41C-4F12-97C9-84AE5E90264D}"/>
    <cellStyle name="Normal 17 4 4 2 2" xfId="6500" xr:uid="{CF1EC590-E13F-4D8B-A559-6CE59559AC3D}"/>
    <cellStyle name="Normal 17 4 4 2 2 2" xfId="6501" xr:uid="{7813A686-E6D3-49ED-BFDC-B9A4A26A0A88}"/>
    <cellStyle name="Normal 17 4 4 2 3" xfId="6502" xr:uid="{4D0DB3E3-781A-41F2-92A4-F57CBB0D3BC4}"/>
    <cellStyle name="Normal 17 4 4 2 3 2" xfId="6503" xr:uid="{A43C747C-89AA-40A1-AEA9-76F16DB811DD}"/>
    <cellStyle name="Normal 17 4 4 2 4" xfId="6504" xr:uid="{67A5ED5A-32F8-4363-99E4-114576931212}"/>
    <cellStyle name="Normal 17 4 4 2 5" xfId="6505" xr:uid="{C3AA0E7C-6224-4DB5-9C95-AEA1515B6347}"/>
    <cellStyle name="Normal 17 4 4 2 6" xfId="6506" xr:uid="{6236B367-4B4F-47DA-8000-DE1E34BD92FD}"/>
    <cellStyle name="Normal 17 4 4 3" xfId="6507" xr:uid="{E0166076-99D0-471C-9EC7-EFF0A108A869}"/>
    <cellStyle name="Normal 17 4 4 3 2" xfId="6508" xr:uid="{88B24209-329D-4D6D-8A4D-5405139A467D}"/>
    <cellStyle name="Normal 17 4 4 3 2 2" xfId="6509" xr:uid="{233DE0D9-AA8B-4354-BE0F-17B768578818}"/>
    <cellStyle name="Normal 17 4 4 3 3" xfId="6510" xr:uid="{E3F73B03-26D2-4C46-A9EF-C1F2B2C70BE9}"/>
    <cellStyle name="Normal 17 4 4 3 3 2" xfId="6511" xr:uid="{AD7481BE-8C0F-46CE-BF0F-AC1FDC70E4D6}"/>
    <cellStyle name="Normal 17 4 4 3 4" xfId="6512" xr:uid="{94BC2EC3-0C60-4CCF-94B0-0D0F03264E7B}"/>
    <cellStyle name="Normal 17 4 4 4" xfId="6513" xr:uid="{8F97154E-4188-48DC-8AC0-10A5D7AB5226}"/>
    <cellStyle name="Normal 17 4 4 4 2" xfId="6514" xr:uid="{D7C09BB4-3C7A-42F5-8639-EFCEBD2F25BC}"/>
    <cellStyle name="Normal 17 4 4 4 2 2" xfId="6515" xr:uid="{D2B944CB-62D3-4FB7-8133-7454A4E403D4}"/>
    <cellStyle name="Normal 17 4 4 4 3" xfId="6516" xr:uid="{CE80565E-6BED-4D9C-9D72-7E24AB9AA0B3}"/>
    <cellStyle name="Normal 17 4 4 4 3 2" xfId="6517" xr:uid="{9940D2AB-AB0A-4D8B-9A6F-3A52964C3136}"/>
    <cellStyle name="Normal 17 4 4 4 4" xfId="6518" xr:uid="{DE0EA2EC-681D-41FC-9FCF-C3A76119936F}"/>
    <cellStyle name="Normal 17 4 4 5" xfId="6519" xr:uid="{974BC86F-E477-4976-B111-B7DD7C859949}"/>
    <cellStyle name="Normal 17 4 4 5 2" xfId="6520" xr:uid="{C71291AA-E7AC-40AD-909F-B7EEA747C557}"/>
    <cellStyle name="Normal 17 4 4 6" xfId="6521" xr:uid="{2CB2FD88-C9CC-4458-862F-F2964B1BA2D5}"/>
    <cellStyle name="Normal 17 4 4 6 2" xfId="6522" xr:uid="{FFBA2279-3B8C-434A-BA79-B99259409DB8}"/>
    <cellStyle name="Normal 17 4 4 7" xfId="6523" xr:uid="{57C4E492-CDBF-42C8-87CD-D5CBCC75064A}"/>
    <cellStyle name="Normal 17 4 4 7 2" xfId="6524" xr:uid="{67ED6635-13DB-451B-BD7D-82FAFD7665D7}"/>
    <cellStyle name="Normal 17 4 4 8" xfId="6525" xr:uid="{EFCC942B-9649-4E3D-BC78-39FFE3C78773}"/>
    <cellStyle name="Normal 17 4 4 9" xfId="6526" xr:uid="{8BD828F1-6051-4C92-A295-A646F00AEA92}"/>
    <cellStyle name="Normal 17 4 4_NOI Ok" xfId="6527" xr:uid="{9432A6BD-3C72-41E7-AE12-1558E32930FC}"/>
    <cellStyle name="Normal 17 4 5" xfId="6528" xr:uid="{106C42ED-0EBF-413C-88D3-DC392BE2BA7A}"/>
    <cellStyle name="Normal 17 4 5 2" xfId="6529" xr:uid="{4D102820-BEFD-4DD5-9F42-BF36953B828F}"/>
    <cellStyle name="Normal 17 4 5 2 2" xfId="6530" xr:uid="{5C032074-9379-4616-99A0-1FCF62976FB6}"/>
    <cellStyle name="Normal 17 4 5 3" xfId="6531" xr:uid="{3778C81D-D03C-49F4-A57F-DFA2090D2F8F}"/>
    <cellStyle name="Normal 17 4 5 3 2" xfId="6532" xr:uid="{A7EE7C52-BD95-4CC4-A893-D8972BD057D1}"/>
    <cellStyle name="Normal 17 4 5 4" xfId="6533" xr:uid="{E9572DB8-FDC4-47F3-8830-FD54E28CC1C8}"/>
    <cellStyle name="Normal 17 4 5 5" xfId="6534" xr:uid="{48EDA7F1-A2D5-4EC8-B0C9-4C99CE3D18C9}"/>
    <cellStyle name="Normal 17 4 5 6" xfId="6535" xr:uid="{080E861C-A5FE-499A-80E0-7F9D6BBFB1E1}"/>
    <cellStyle name="Normal 17 4 6" xfId="6536" xr:uid="{64089BD0-32B7-442E-92F9-87BA612871D2}"/>
    <cellStyle name="Normal 17 4 6 2" xfId="6537" xr:uid="{EC43F4D9-3C59-4403-9DA9-164D82FC4E1D}"/>
    <cellStyle name="Normal 17 4 6 2 2" xfId="6538" xr:uid="{C124A1F6-6D16-4C87-BFEA-402003D87AB8}"/>
    <cellStyle name="Normal 17 4 6 3" xfId="6539" xr:uid="{DC2A65F2-BF02-4160-8BC3-2BD9731E3637}"/>
    <cellStyle name="Normal 17 4 6 3 2" xfId="6540" xr:uid="{0EEA8873-07D4-4427-9699-E8216D779820}"/>
    <cellStyle name="Normal 17 4 6 4" xfId="6541" xr:uid="{01C14446-40B4-49CD-9921-05F11748C2E8}"/>
    <cellStyle name="Normal 17 4 7" xfId="6542" xr:uid="{BC080AB5-CA9C-4562-8F6A-76E65CD022CD}"/>
    <cellStyle name="Normal 17 4 7 2" xfId="6543" xr:uid="{BF4A5620-CCE5-4CA7-9D36-F0E423005437}"/>
    <cellStyle name="Normal 17 4 7 2 2" xfId="6544" xr:uid="{EF94B881-682A-4C76-8957-4C7F55808E95}"/>
    <cellStyle name="Normal 17 4 7 3" xfId="6545" xr:uid="{5B1AF0D4-82BB-4781-9E79-8F32A99FD2FD}"/>
    <cellStyle name="Normal 17 4 7 3 2" xfId="6546" xr:uid="{49C54DE3-C037-4109-95CA-3025339673E5}"/>
    <cellStyle name="Normal 17 4 7 4" xfId="6547" xr:uid="{6BC3DEA6-D118-400C-9942-8308C4DABF7D}"/>
    <cellStyle name="Normal 17 4 8" xfId="6548" xr:uid="{579CDEC9-2BFD-43D1-AAB1-914AB9753F0B}"/>
    <cellStyle name="Normal 17 4 8 2" xfId="6549" xr:uid="{FFC80CDD-6735-4857-8BC3-F2E2651EF69F}"/>
    <cellStyle name="Normal 17 4 9" xfId="6550" xr:uid="{EBD2DC68-0B18-4258-9F1D-D6767C169A9F}"/>
    <cellStyle name="Normal 17 4 9 2" xfId="6551" xr:uid="{C012CDB8-E853-48E0-82AA-9C5DCFB87CD6}"/>
    <cellStyle name="Normal 17 4_NOI Ok" xfId="6552" xr:uid="{8E6D1897-30E4-423C-93E3-D87C769CD152}"/>
    <cellStyle name="Normal 17 5" xfId="6553" xr:uid="{A9606D70-0C10-4409-A013-E1C20FEEFE99}"/>
    <cellStyle name="Normal 17 5 10" xfId="6554" xr:uid="{5622846D-764E-4782-8533-3B2D58D8BEB4}"/>
    <cellStyle name="Normal 17 5 10 2" xfId="6555" xr:uid="{5DB66704-5E8E-4912-B25D-70B40A9045E6}"/>
    <cellStyle name="Normal 17 5 11" xfId="6556" xr:uid="{820004F5-AD19-4DE3-BC2D-9183FF1CDC1F}"/>
    <cellStyle name="Normal 17 5 12" xfId="6557" xr:uid="{4F7ADBF0-5E5D-4AF4-8DD4-B23ADA08BF9C}"/>
    <cellStyle name="Normal 17 5 2" xfId="6558" xr:uid="{0C417BEE-D99E-4C57-BD9F-F9422AF4711C}"/>
    <cellStyle name="Normal 17 5 2 2" xfId="6559" xr:uid="{C098EB2E-26F3-4A1D-8328-EEFB97EE544E}"/>
    <cellStyle name="Normal 17 5 2 2 2" xfId="6560" xr:uid="{3F7C8787-583E-477D-AC6E-99F009601AA3}"/>
    <cellStyle name="Normal 17 5 2 2 2 2" xfId="6561" xr:uid="{6AF82FB7-D5EC-422F-B9A6-A2FC59CDB8E1}"/>
    <cellStyle name="Normal 17 5 2 2 3" xfId="6562" xr:uid="{38C3592F-E0CD-46B5-83A1-643BCA28C15A}"/>
    <cellStyle name="Normal 17 5 2 2 3 2" xfId="6563" xr:uid="{B4EBF528-3256-4D94-92BE-1EF50B26F80D}"/>
    <cellStyle name="Normal 17 5 2 2 4" xfId="6564" xr:uid="{B66D42B9-1035-4849-BBB7-D6E8C8950F13}"/>
    <cellStyle name="Normal 17 5 2 2 5" xfId="6565" xr:uid="{73A10730-DCA4-4558-8EB7-E8D05776000E}"/>
    <cellStyle name="Normal 17 5 2 2 6" xfId="6566" xr:uid="{9F990887-9E98-4773-9B76-779E949CCCE3}"/>
    <cellStyle name="Normal 17 5 2 3" xfId="6567" xr:uid="{9516D75B-F0EC-4399-951F-5D3A8D5B7D4A}"/>
    <cellStyle name="Normal 17 5 2 3 2" xfId="6568" xr:uid="{C7FC96BF-7612-441B-BD73-C398E29DA2A3}"/>
    <cellStyle name="Normal 17 5 2 3 2 2" xfId="6569" xr:uid="{766CE103-0653-4866-A788-A48BFE9EB1B8}"/>
    <cellStyle name="Normal 17 5 2 3 3" xfId="6570" xr:uid="{0F41555A-17CA-4A4C-A561-62D81D21F010}"/>
    <cellStyle name="Normal 17 5 2 3 3 2" xfId="6571" xr:uid="{FDDD7D45-FD8D-4A26-B64B-C18C621FAA31}"/>
    <cellStyle name="Normal 17 5 2 3 4" xfId="6572" xr:uid="{2023A28E-F86C-4D91-B4FC-3351F4EE1ABD}"/>
    <cellStyle name="Normal 17 5 2 4" xfId="6573" xr:uid="{A96C7DD9-AD97-42CB-BE19-25F0B9AE50CF}"/>
    <cellStyle name="Normal 17 5 2 4 2" xfId="6574" xr:uid="{3CAB66AB-2B89-4D86-80F8-BCEDC808940C}"/>
    <cellStyle name="Normal 17 5 2 4 2 2" xfId="6575" xr:uid="{3ABD19E5-B7E1-4506-AF88-5687AC754D3D}"/>
    <cellStyle name="Normal 17 5 2 4 3" xfId="6576" xr:uid="{6FD854C5-9A6E-48F4-9903-7851DBD8CC1C}"/>
    <cellStyle name="Normal 17 5 2 4 3 2" xfId="6577" xr:uid="{030803A0-A7D1-4ECD-88F7-FC544F3ED358}"/>
    <cellStyle name="Normal 17 5 2 4 4" xfId="6578" xr:uid="{8755F661-E7CE-40C9-A510-DF1999B5BE93}"/>
    <cellStyle name="Normal 17 5 2 5" xfId="6579" xr:uid="{F88C481B-D2EA-4067-92F7-9FEBBDA11B7C}"/>
    <cellStyle name="Normal 17 5 2 5 2" xfId="6580" xr:uid="{4A3E81C2-F107-493E-8D5B-88CDDC5AE965}"/>
    <cellStyle name="Normal 17 5 2 6" xfId="6581" xr:uid="{DF41A6A7-4589-4E9D-93CC-00C598ECC942}"/>
    <cellStyle name="Normal 17 5 2 6 2" xfId="6582" xr:uid="{F6FE0234-FF93-4622-9A19-674492C7948B}"/>
    <cellStyle name="Normal 17 5 2 7" xfId="6583" xr:uid="{9252D69D-5E45-4F54-8BDA-EC30DD86E3ED}"/>
    <cellStyle name="Normal 17 5 2 7 2" xfId="6584" xr:uid="{1CF46A79-89DF-4753-AC2F-0966D5C4FA99}"/>
    <cellStyle name="Normal 17 5 2 8" xfId="6585" xr:uid="{139E26C7-03D8-4D79-BF05-8C2245F73CEE}"/>
    <cellStyle name="Normal 17 5 2 9" xfId="6586" xr:uid="{60421EFA-AD81-4F0E-A5D7-0173D369E960}"/>
    <cellStyle name="Normal 17 5 2_NOI Ok" xfId="6587" xr:uid="{09AD3641-6BEE-4B52-8150-43E6A40294D5}"/>
    <cellStyle name="Normal 17 5 3" xfId="6588" xr:uid="{C095DE65-1A2E-4F54-9D9C-295C329C017C}"/>
    <cellStyle name="Normal 17 5 3 2" xfId="6589" xr:uid="{4A804DFF-715E-4CB8-9AC9-DA29B648CF65}"/>
    <cellStyle name="Normal 17 5 3 2 2" xfId="6590" xr:uid="{109B9D0E-85DD-4D7E-8611-7D3D9BC37E48}"/>
    <cellStyle name="Normal 17 5 3 2 2 2" xfId="6591" xr:uid="{43661405-896A-4815-8CF9-0D2630011909}"/>
    <cellStyle name="Normal 17 5 3 2 3" xfId="6592" xr:uid="{3D02F225-35ED-4585-8600-593B76542F72}"/>
    <cellStyle name="Normal 17 5 3 2 3 2" xfId="6593" xr:uid="{630576B9-EA6E-45B6-85D7-FB47CDA46B7D}"/>
    <cellStyle name="Normal 17 5 3 2 4" xfId="6594" xr:uid="{CA1C2063-E4CE-4622-884F-10809C99F480}"/>
    <cellStyle name="Normal 17 5 3 2 5" xfId="6595" xr:uid="{989B2CD0-5E87-404C-9AF4-CF36EA0E1A70}"/>
    <cellStyle name="Normal 17 5 3 2 6" xfId="6596" xr:uid="{FB2667D0-C8E2-4FC7-93FD-377488F0F7E3}"/>
    <cellStyle name="Normal 17 5 3 3" xfId="6597" xr:uid="{F94F7DB3-BD58-47E2-A548-495231BD24E0}"/>
    <cellStyle name="Normal 17 5 3 3 2" xfId="6598" xr:uid="{8C9EA6F0-80EB-48D7-9721-58B52D716260}"/>
    <cellStyle name="Normal 17 5 3 3 2 2" xfId="6599" xr:uid="{9C677391-7B54-4B11-9929-3BC3EA9CC4C2}"/>
    <cellStyle name="Normal 17 5 3 3 3" xfId="6600" xr:uid="{10A1FE7D-6C7C-4266-A563-8F901F6C7FF9}"/>
    <cellStyle name="Normal 17 5 3 3 3 2" xfId="6601" xr:uid="{EC9A214E-C4ED-41C6-B476-BFC09ABCDEC8}"/>
    <cellStyle name="Normal 17 5 3 3 4" xfId="6602" xr:uid="{182477CF-9C13-4C43-A9CA-7A100ABA3B49}"/>
    <cellStyle name="Normal 17 5 3 4" xfId="6603" xr:uid="{98B32BA1-F957-4ACF-BBC1-1FCAFD7E81E5}"/>
    <cellStyle name="Normal 17 5 3 4 2" xfId="6604" xr:uid="{4AAE149F-A139-4C01-81FC-6AB9CCF6A94D}"/>
    <cellStyle name="Normal 17 5 3 4 2 2" xfId="6605" xr:uid="{07F775EC-2DA9-43E5-8B23-2BD09237A708}"/>
    <cellStyle name="Normal 17 5 3 4 3" xfId="6606" xr:uid="{4E8EA151-C802-4B6D-9772-748412F46010}"/>
    <cellStyle name="Normal 17 5 3 4 3 2" xfId="6607" xr:uid="{A287F49C-ADD4-42D4-A009-4C2BD9E48504}"/>
    <cellStyle name="Normal 17 5 3 4 4" xfId="6608" xr:uid="{ED554910-4FBA-4D66-8883-EEF272CB8A0D}"/>
    <cellStyle name="Normal 17 5 3 5" xfId="6609" xr:uid="{F2BBFD07-28A3-4A57-8446-5AD3336C081F}"/>
    <cellStyle name="Normal 17 5 3 5 2" xfId="6610" xr:uid="{0B1328C5-B2F3-4D54-A787-50006DFBF0C5}"/>
    <cellStyle name="Normal 17 5 3 6" xfId="6611" xr:uid="{36964F42-6DC0-486E-91C1-E7E303E908EC}"/>
    <cellStyle name="Normal 17 5 3 6 2" xfId="6612" xr:uid="{870D4585-CA11-44C9-B99D-74327A1BD537}"/>
    <cellStyle name="Normal 17 5 3 7" xfId="6613" xr:uid="{38B3771C-4DCF-4BA3-BEF9-69D1A1FF01CB}"/>
    <cellStyle name="Normal 17 5 3 7 2" xfId="6614" xr:uid="{144F0022-B9B9-470B-B527-F3FF382858F0}"/>
    <cellStyle name="Normal 17 5 3 8" xfId="6615" xr:uid="{F9070B93-6294-47D5-99D9-EA33527CAC67}"/>
    <cellStyle name="Normal 17 5 3 9" xfId="6616" xr:uid="{F17E52BE-B8B6-4BEB-BAE4-F1ECC6224026}"/>
    <cellStyle name="Normal 17 5 3_NOI Ok" xfId="6617" xr:uid="{10198B29-0C0B-4B6E-BBF8-CCF4B9EE98AC}"/>
    <cellStyle name="Normal 17 5 4" xfId="6618" xr:uid="{FFE2FEEA-7063-431A-9F75-7C77C5F66ABF}"/>
    <cellStyle name="Normal 17 5 4 2" xfId="6619" xr:uid="{39368452-0BCE-46EF-8274-F01FE56DA495}"/>
    <cellStyle name="Normal 17 5 4 2 2" xfId="6620" xr:uid="{54ADBD74-B9EE-4535-AB03-D87D47970893}"/>
    <cellStyle name="Normal 17 5 4 2 2 2" xfId="6621" xr:uid="{ED2BE3B4-A406-485A-9CBC-7C799C07176B}"/>
    <cellStyle name="Normal 17 5 4 2 3" xfId="6622" xr:uid="{EAD9C121-345C-4356-8765-072CC80C4724}"/>
    <cellStyle name="Normal 17 5 4 2 3 2" xfId="6623" xr:uid="{BF610230-080C-4D55-A0C5-5390BDB7A0D7}"/>
    <cellStyle name="Normal 17 5 4 2 4" xfId="6624" xr:uid="{7D32911D-DDE2-49E2-B03B-226AF56ECEA2}"/>
    <cellStyle name="Normal 17 5 4 2 5" xfId="6625" xr:uid="{0AA9D01F-67D5-4CFD-9883-E740B06BFEE2}"/>
    <cellStyle name="Normal 17 5 4 2 6" xfId="6626" xr:uid="{7F3F2352-D33D-40DE-82D9-F9106A0128FC}"/>
    <cellStyle name="Normal 17 5 4 3" xfId="6627" xr:uid="{EF352C55-21AE-4BDB-B97F-03C6D8A12FEC}"/>
    <cellStyle name="Normal 17 5 4 3 2" xfId="6628" xr:uid="{D93181C6-E122-4861-B813-E6784577A603}"/>
    <cellStyle name="Normal 17 5 4 3 2 2" xfId="6629" xr:uid="{ADDB7CA3-7548-4269-A25A-D04D13D20F02}"/>
    <cellStyle name="Normal 17 5 4 3 3" xfId="6630" xr:uid="{0EF62F75-2A6B-4088-997A-5933A2EAE3E3}"/>
    <cellStyle name="Normal 17 5 4 3 3 2" xfId="6631" xr:uid="{992F9FF7-ED3C-4217-AC4D-854CB972E1C0}"/>
    <cellStyle name="Normal 17 5 4 3 4" xfId="6632" xr:uid="{A689A464-81E8-43BA-BDCC-D9E1411E7DD6}"/>
    <cellStyle name="Normal 17 5 4 4" xfId="6633" xr:uid="{9FAF5260-EC7D-40FA-BCD5-3615C93B518E}"/>
    <cellStyle name="Normal 17 5 4 4 2" xfId="6634" xr:uid="{F3351D3F-6377-4C12-8721-5163A682534A}"/>
    <cellStyle name="Normal 17 5 4 4 2 2" xfId="6635" xr:uid="{EAFE0E08-2453-4702-A6A8-C079BBEAF8F0}"/>
    <cellStyle name="Normal 17 5 4 4 3" xfId="6636" xr:uid="{EEEA6B8E-D799-4182-A042-0F55EE832F74}"/>
    <cellStyle name="Normal 17 5 4 4 3 2" xfId="6637" xr:uid="{AC280BBF-94A1-4520-9D52-5DC5B70F7AE8}"/>
    <cellStyle name="Normal 17 5 4 4 4" xfId="6638" xr:uid="{7095B0ED-2CF5-4D44-BFF9-E7A89382C8EC}"/>
    <cellStyle name="Normal 17 5 4 5" xfId="6639" xr:uid="{03C88150-601E-43BD-B856-533E269FAE5C}"/>
    <cellStyle name="Normal 17 5 4 5 2" xfId="6640" xr:uid="{B6526B81-77A3-4A5E-86D9-912C18EAFEAB}"/>
    <cellStyle name="Normal 17 5 4 6" xfId="6641" xr:uid="{C3289ED4-AE7F-45F3-B2DA-91853807975D}"/>
    <cellStyle name="Normal 17 5 4 6 2" xfId="6642" xr:uid="{B1680659-53E4-42BD-B491-44BEF53DCA8F}"/>
    <cellStyle name="Normal 17 5 4 7" xfId="6643" xr:uid="{BCA93A92-F9F0-465A-B0B0-3B14143A09CF}"/>
    <cellStyle name="Normal 17 5 4 7 2" xfId="6644" xr:uid="{0C8CF5C6-DEA7-4207-AB83-8DDAE78AA6CA}"/>
    <cellStyle name="Normal 17 5 4 8" xfId="6645" xr:uid="{6C971AAE-EF01-4CB6-A0A0-22D78068BC95}"/>
    <cellStyle name="Normal 17 5 4 9" xfId="6646" xr:uid="{3D87CFF5-91FD-4756-9356-3196623B62BF}"/>
    <cellStyle name="Normal 17 5 4_NOI Ok" xfId="6647" xr:uid="{DC60A9BB-8824-4DA3-87F1-5200E20F746D}"/>
    <cellStyle name="Normal 17 5 5" xfId="6648" xr:uid="{E0F98D27-0CE5-4069-94AB-36B450797FFE}"/>
    <cellStyle name="Normal 17 5 5 2" xfId="6649" xr:uid="{7B5514D3-4134-4C69-8946-6A9E9EFAB17F}"/>
    <cellStyle name="Normal 17 5 5 2 2" xfId="6650" xr:uid="{440A6C7D-A2FF-42E6-9850-5B0BC700FCEF}"/>
    <cellStyle name="Normal 17 5 5 3" xfId="6651" xr:uid="{50E6F23F-C158-4576-9E58-342D12E6C04D}"/>
    <cellStyle name="Normal 17 5 5 3 2" xfId="6652" xr:uid="{C483B43F-A249-47CB-8394-6B886EBE5371}"/>
    <cellStyle name="Normal 17 5 5 4" xfId="6653" xr:uid="{D7362C89-1F44-4CA0-B735-9B1D57C0B792}"/>
    <cellStyle name="Normal 17 5 5 5" xfId="6654" xr:uid="{20B25445-137D-425E-B5BC-306DE0DCAE47}"/>
    <cellStyle name="Normal 17 5 5 6" xfId="6655" xr:uid="{3F47AC4F-E0C2-4AF0-A8B6-5BD527AE220E}"/>
    <cellStyle name="Normal 17 5 6" xfId="6656" xr:uid="{CA241BC1-65B0-4996-ACCF-0FB605AD5BFE}"/>
    <cellStyle name="Normal 17 5 6 2" xfId="6657" xr:uid="{13E21940-76C4-4E01-B71F-C3B90C0595C2}"/>
    <cellStyle name="Normal 17 5 6 2 2" xfId="6658" xr:uid="{33287D17-A276-4B83-A577-80887222F02F}"/>
    <cellStyle name="Normal 17 5 6 3" xfId="6659" xr:uid="{1C87063C-D9B5-4828-80D5-1EF3A575CA23}"/>
    <cellStyle name="Normal 17 5 6 3 2" xfId="6660" xr:uid="{B50F64F1-D7A9-4A45-9FD4-2FFC66930A3F}"/>
    <cellStyle name="Normal 17 5 6 4" xfId="6661" xr:uid="{53132359-929E-4E17-9BF1-1ADD2F1BBD1C}"/>
    <cellStyle name="Normal 17 5 7" xfId="6662" xr:uid="{21CD0C12-96A2-4A5C-90EC-29B4474C8C11}"/>
    <cellStyle name="Normal 17 5 7 2" xfId="6663" xr:uid="{FE98C5FD-B50E-42AC-89A7-BC35F2D79050}"/>
    <cellStyle name="Normal 17 5 7 2 2" xfId="6664" xr:uid="{761971EF-7CED-467B-8E6F-D2551B148587}"/>
    <cellStyle name="Normal 17 5 7 3" xfId="6665" xr:uid="{CD42EBA8-DE67-49E6-BB73-F4F3019F804B}"/>
    <cellStyle name="Normal 17 5 7 3 2" xfId="6666" xr:uid="{BA699B6C-9CD4-4C11-BF51-DB76BB769101}"/>
    <cellStyle name="Normal 17 5 7 4" xfId="6667" xr:uid="{6046EA1F-BCAB-4D32-B562-5F4FE1D555D5}"/>
    <cellStyle name="Normal 17 5 8" xfId="6668" xr:uid="{D8786282-2F44-449E-B6D6-A3B0B48A526A}"/>
    <cellStyle name="Normal 17 5 8 2" xfId="6669" xr:uid="{1C014F41-2FED-4EF2-9E50-7A753D9434E0}"/>
    <cellStyle name="Normal 17 5 9" xfId="6670" xr:uid="{EA4A26E2-F437-4660-B37B-D4F586AB7ECA}"/>
    <cellStyle name="Normal 17 5 9 2" xfId="6671" xr:uid="{1C1070DF-F869-4CA9-9A39-88461151CAB3}"/>
    <cellStyle name="Normal 17 5_NOI Ok" xfId="6672" xr:uid="{2BB07A52-5F84-4829-A1F6-8FA364DF1F5C}"/>
    <cellStyle name="Normal 17 6" xfId="6673" xr:uid="{AFFFCDBC-8CB1-4E7E-91D8-E27294EAD167}"/>
    <cellStyle name="Normal 17 6 2" xfId="6674" xr:uid="{285AA5FD-4061-4615-B1CB-4465E0B602FC}"/>
    <cellStyle name="Normal 17 7" xfId="6675" xr:uid="{1010B638-FC1B-4D68-8780-BB45E5A2815D}"/>
    <cellStyle name="Normal 17 7 2" xfId="6676" xr:uid="{D7D80383-44C5-4B88-BB17-D74259548A70}"/>
    <cellStyle name="Normal 17 8" xfId="6677" xr:uid="{0884F873-AF69-4799-A17D-864D8958E622}"/>
    <cellStyle name="Normal 17 8 2" xfId="6678" xr:uid="{EEED2224-C199-4589-B931-EC137F6BBD32}"/>
    <cellStyle name="Normal 17 9" xfId="6679" xr:uid="{D36133BF-E3C4-4F72-885A-D6A68464532B}"/>
    <cellStyle name="Normal 18" xfId="529" xr:uid="{E29F03BB-E1CB-4A08-94C2-C1D7D6E92362}"/>
    <cellStyle name="Normal 18 2" xfId="6681" xr:uid="{BF511A83-CB4F-46E9-A810-40FEAAC5EBC6}"/>
    <cellStyle name="Normal 18 2 2" xfId="6682" xr:uid="{7860984E-DE90-43AF-A0FD-67D8FFF37780}"/>
    <cellStyle name="Normal 18 3" xfId="6683" xr:uid="{C95CDC88-D436-467F-B5F7-11E7FDB31573}"/>
    <cellStyle name="Normal 18 4" xfId="6680" xr:uid="{EE875B2D-E6DA-42E4-A0E2-4F21BD97BE86}"/>
    <cellStyle name="Normal 18 5" xfId="17552" xr:uid="{C9FBAA57-107B-4268-9F0F-E24B3438E74A}"/>
    <cellStyle name="Normal 19" xfId="6684" xr:uid="{62044396-A58A-4D96-9748-8E45095E58FB}"/>
    <cellStyle name="Normal 19 2" xfId="6685" xr:uid="{E48CA5E7-DA2D-43B2-884C-A33CD75867FC}"/>
    <cellStyle name="Normal 19 3" xfId="17555" xr:uid="{89E38872-A894-46A8-A093-CAE44B1D8DC8}"/>
    <cellStyle name="Normal 2" xfId="8" xr:uid="{87F4720F-82BE-432A-8DED-539DC3E92D04}"/>
    <cellStyle name="Normal 2 10" xfId="6686" xr:uid="{93834C24-0263-4787-B568-C4B5A5802963}"/>
    <cellStyle name="Normal 2 11" xfId="6687" xr:uid="{46523650-6596-4851-86BF-ECCD569C463A}"/>
    <cellStyle name="Normal 2 12" xfId="6688" xr:uid="{562C7448-73E4-408F-98BB-38F4B3CE05E6}"/>
    <cellStyle name="Normal 2 12 2" xfId="6689" xr:uid="{0796733B-7487-4813-87EB-20F12E2509C0}"/>
    <cellStyle name="Normal 2 13" xfId="6690" xr:uid="{2C93CE11-25EF-4586-A9B7-9EDBDC7A7065}"/>
    <cellStyle name="Normal 2 13 2" xfId="6691" xr:uid="{DF9A006B-D039-4CE1-9E43-B261628607FE}"/>
    <cellStyle name="Normal 2 14" xfId="6692" xr:uid="{250707CF-8E2E-45BF-ABE1-FEC5E112787E}"/>
    <cellStyle name="Normal 2 14 2" xfId="6693" xr:uid="{FAAB21FA-0F9B-4AC2-8D72-D81688B5CA36}"/>
    <cellStyle name="Normal 2 15" xfId="10571" xr:uid="{62FF2E36-9456-4990-8627-E9805ACCCE11}"/>
    <cellStyle name="Normal 2 16" xfId="10643" xr:uid="{CE7781F0-0770-42A5-A472-8FBB5ADFDCB7}"/>
    <cellStyle name="Normal 2 17" xfId="11407" xr:uid="{9A278B43-58D3-427D-938F-63C4EC518EB2}"/>
    <cellStyle name="Normal 2 18" xfId="12610" xr:uid="{2F62638D-6445-4115-B550-155206F8E1A2}"/>
    <cellStyle name="Normal 2 19" xfId="12811" xr:uid="{A9B87A3C-0A30-4754-B961-B8B701425448}"/>
    <cellStyle name="Normal 2 2" xfId="13" xr:uid="{333DDB6C-CBED-48D3-960E-1BDAB0827EBD}"/>
    <cellStyle name="Normal 2 2 10" xfId="17493" xr:uid="{BEC97BFB-C82E-426B-B13C-EA7B6D514306}"/>
    <cellStyle name="Normal 2 2 2" xfId="103" xr:uid="{35A203D1-74F6-44A6-801B-E02ED257A315}"/>
    <cellStyle name="Normal 2 2 2 2" xfId="154" xr:uid="{E8AD07DC-7B5B-46D9-8C85-875D3F278257}"/>
    <cellStyle name="Normal 2 2 2 21" xfId="535" xr:uid="{ED183CBB-7880-4902-81DD-2D60AD689F2F}"/>
    <cellStyle name="Normal 2 2 2 3" xfId="6695" xr:uid="{2E4F3A9A-4748-4E05-9E14-2A43165A437D}"/>
    <cellStyle name="Normal 2 2 3" xfId="153" xr:uid="{543B37F4-6348-4B96-AFD2-DD60DEE3B609}"/>
    <cellStyle name="Normal 2 2 3 2" xfId="6696" xr:uid="{9B9E0CB6-0AD4-4534-9CAA-332B756FF540}"/>
    <cellStyle name="Normal 2 2 4" xfId="102" xr:uid="{AF8120A9-1A02-408F-830A-8F9403BDC439}"/>
    <cellStyle name="Normal 2 2 4 2" xfId="6697" xr:uid="{98F6C3C9-136E-450D-9BDE-C51B270DA013}"/>
    <cellStyle name="Normal 2 2 5" xfId="6698" xr:uid="{BACA4F43-5685-40B0-A75C-8BEEF2331D70}"/>
    <cellStyle name="Normal 2 2 6" xfId="6699" xr:uid="{2D4F420E-2686-41CD-A316-9271A824BB27}"/>
    <cellStyle name="Normal 2 2 7" xfId="12805" xr:uid="{7A009A02-6E0F-4DDC-BB19-F67D279797A8}"/>
    <cellStyle name="Normal 2 2 8" xfId="6694" xr:uid="{61482C64-250F-4500-931F-822389349E3B}"/>
    <cellStyle name="Normal 2 2 9" xfId="17414" xr:uid="{0C4676C1-CFA6-40DB-AA29-FA3638F71FD1}"/>
    <cellStyle name="Normal 2 2_Cash Alu" xfId="6700" xr:uid="{C5B98154-76B3-4453-A0B3-9687C62F4D87}"/>
    <cellStyle name="Normal 2 20" xfId="579" xr:uid="{1AF142F5-7500-483B-A150-6D55160D9914}"/>
    <cellStyle name="Normal 2 21" xfId="533" xr:uid="{C1D607F8-7A8E-48C0-A2FC-C820BCDFD3FF}"/>
    <cellStyle name="Normal 2 3" xfId="7" xr:uid="{D4691FF8-8CDB-4CAA-AB94-FB3CBFD327C6}"/>
    <cellStyle name="Normal 2 3 10" xfId="6701" xr:uid="{7A1DEE42-A75B-4979-AC3C-8ACC8FBAE229}"/>
    <cellStyle name="Normal 2 3 11" xfId="580" xr:uid="{70C19063-07E5-4447-950E-664B8BB04315}"/>
    <cellStyle name="Normal 2 3 12" xfId="541" xr:uid="{FD843B1C-0088-4E64-BEFD-45547C18C005}"/>
    <cellStyle name="Normal 2 3 13" xfId="17235" xr:uid="{2D26B185-5662-4C05-AD54-F3BBA1900580}"/>
    <cellStyle name="Normal 2 3 14" xfId="17427" xr:uid="{EF961E9D-4020-476D-BF11-F462A6393379}"/>
    <cellStyle name="Normal 2 3 2" xfId="557" xr:uid="{BA26FADD-2F29-4C54-AD4F-59FB709A2E48}"/>
    <cellStyle name="Normal 2 3 2 2" xfId="6703" xr:uid="{443A1F8F-64D7-4B9C-BA25-21209D1876A6}"/>
    <cellStyle name="Normal 2 3 2 3" xfId="6704" xr:uid="{31BEA93E-D9E6-4289-B631-22A66F63E829}"/>
    <cellStyle name="Normal 2 3 2 4" xfId="6702" xr:uid="{CDDC933D-BFE9-4230-A67C-D25E228EC3A2}"/>
    <cellStyle name="Normal 2 3 2_NOI Ok" xfId="6705" xr:uid="{DFDD639B-F833-4339-90E0-3F8E5DD3A596}"/>
    <cellStyle name="Normal 2 3 3" xfId="6706" xr:uid="{2E0CDECD-5605-421F-BDEC-B10D26C1A8E6}"/>
    <cellStyle name="Normal 2 3 3 2" xfId="6707" xr:uid="{7070206D-390B-437F-A44F-034B39463AA4}"/>
    <cellStyle name="Normal 2 3 3 3" xfId="6708" xr:uid="{E96BA2A1-20A2-4B2F-AEB0-EBEFA5EE2831}"/>
    <cellStyle name="Normal 2 3 3_NOI Ok" xfId="6709" xr:uid="{D9974746-46C6-4EBE-BD09-3F7387088904}"/>
    <cellStyle name="Normal 2 3 4" xfId="6710" xr:uid="{D41B5FCA-3196-4946-9763-2153340CBD1A}"/>
    <cellStyle name="Normal 2 3 4 2" xfId="6711" xr:uid="{7C021CB5-67D4-4FAC-853A-E28DBC37615A}"/>
    <cellStyle name="Normal 2 3 4 3" xfId="6712" xr:uid="{18354AE0-CF1A-4E12-9878-A2FC9C763073}"/>
    <cellStyle name="Normal 2 3 4_NOI Ok" xfId="6713" xr:uid="{5C5C8CFE-9BB3-4B58-847B-BCF0F773F49A}"/>
    <cellStyle name="Normal 2 3 5" xfId="6714" xr:uid="{F7BF83E8-9980-46F2-ABCE-06F21A1318DA}"/>
    <cellStyle name="Normal 2 3 5 2" xfId="6715" xr:uid="{6E263306-D9DA-4C62-AD31-EDD75AAA3259}"/>
    <cellStyle name="Normal 2 3 5 3" xfId="6716" xr:uid="{0978D567-2029-406B-B7F1-28A09BEFDD22}"/>
    <cellStyle name="Normal 2 3 5_NOI Ok" xfId="6717" xr:uid="{F3317AAE-2BCB-4831-AB48-4615FC43B8E3}"/>
    <cellStyle name="Normal 2 3 6" xfId="6718" xr:uid="{9BCC4DC1-BE56-4DB2-878B-9E054E8F5EE4}"/>
    <cellStyle name="Normal 2 3 6 2" xfId="6719" xr:uid="{44945BE0-204D-4EF3-9A97-8120B4C0B806}"/>
    <cellStyle name="Normal 2 3 6 3" xfId="6720" xr:uid="{D7D7C3DE-B5EE-44EF-A36A-A6377E972466}"/>
    <cellStyle name="Normal 2 3 6_NOI Ok" xfId="6721" xr:uid="{60D130F5-BAFB-4184-83BA-BCE736A3DC14}"/>
    <cellStyle name="Normal 2 3 7" xfId="6722" xr:uid="{D5EC5574-B8E2-42EA-B733-5233C9DBAFD9}"/>
    <cellStyle name="Normal 2 3 7 2" xfId="6723" xr:uid="{05D21EEC-C397-49A5-84E1-3723CC2D5B77}"/>
    <cellStyle name="Normal 2 3 7 3" xfId="6724" xr:uid="{70861A02-A7A8-47DE-A6BC-C977B59624FD}"/>
    <cellStyle name="Normal 2 3 7_NOI Ok" xfId="6725" xr:uid="{3A39A5CF-318E-46DA-8D2D-6BBBA9F32E66}"/>
    <cellStyle name="Normal 2 3 8" xfId="6726" xr:uid="{D249ED57-F386-41A8-98DC-C8E52F854471}"/>
    <cellStyle name="Normal 2 3 8 2" xfId="6727" xr:uid="{05DB7931-5E41-48A4-91DD-79760E863DBA}"/>
    <cellStyle name="Normal 2 3 8 3" xfId="6728" xr:uid="{616D46DF-4077-4053-9B72-D5629C7ED1DA}"/>
    <cellStyle name="Normal 2 3 8_NOI Ok" xfId="6729" xr:uid="{C8DDC54F-E996-4B7A-91B3-BBA4C387C514}"/>
    <cellStyle name="Normal 2 3 9" xfId="6730" xr:uid="{4533FFCF-468D-4423-ABC1-42CE5EF54F75}"/>
    <cellStyle name="Normal 2 3_NOI Ok" xfId="6731" xr:uid="{1D7EDD2F-546F-4FD6-BF9B-D232568E9D76}"/>
    <cellStyle name="Normal 2 4" xfId="189" xr:uid="{DDF57D8E-86EC-4323-9456-D683AF7F71CB}"/>
    <cellStyle name="Normal 2 4 10" xfId="6733" xr:uid="{0B2C6B3C-AE84-4443-9157-3397891E645A}"/>
    <cellStyle name="Normal 2 4 11" xfId="6732" xr:uid="{46091EE3-5922-4379-9AE4-EC5BC7E0B0A7}"/>
    <cellStyle name="Normal 2 4 12" xfId="536" xr:uid="{F6125D94-E2AF-4D0E-8850-A1B3D91BACD2}"/>
    <cellStyle name="Normal 2 4 13" xfId="17560" xr:uid="{D7A712E6-FC7C-450E-BBF2-635D1D0E7CA9}"/>
    <cellStyle name="Normal 2 4 2" xfId="6734" xr:uid="{B0DEE32D-4282-4CDE-B174-23A4D2129378}"/>
    <cellStyle name="Normal 2 4 2 2" xfId="6735" xr:uid="{D7853FB6-6FB2-41AA-AA17-5764F6A94FDE}"/>
    <cellStyle name="Normal 2 4 2 3" xfId="6736" xr:uid="{34FCBE7C-6363-4F6E-9385-3A8340F833FA}"/>
    <cellStyle name="Normal 2 4 2_NOI Ok" xfId="6737" xr:uid="{15AC1285-889F-4DC3-AA3B-B0A2B13DD2EE}"/>
    <cellStyle name="Normal 2 4 3" xfId="6738" xr:uid="{5BF14CA0-4E98-4E17-A212-4C0C19FB80FC}"/>
    <cellStyle name="Normal 2 4 3 2" xfId="6739" xr:uid="{FA5456F5-A1B8-4983-A66E-681909C888F1}"/>
    <cellStyle name="Normal 2 4 3 3" xfId="6740" xr:uid="{D6A62ABA-15D0-4C36-94FB-7C2FD615AFBE}"/>
    <cellStyle name="Normal 2 4 3_NOI Ok" xfId="6741" xr:uid="{FE98E7F9-D9A6-4198-84DB-12044FBF6BB4}"/>
    <cellStyle name="Normal 2 4 4" xfId="6742" xr:uid="{59CCA142-E3AC-4C12-9A57-0FC09FD84FAA}"/>
    <cellStyle name="Normal 2 4 4 2" xfId="6743" xr:uid="{95D25584-6112-4905-A4C4-913D15DCED07}"/>
    <cellStyle name="Normal 2 4 4 3" xfId="6744" xr:uid="{40D3DCC3-082B-4022-8306-CD938B9BA9E7}"/>
    <cellStyle name="Normal 2 4 4_NOI Ok" xfId="6745" xr:uid="{7663B757-33A9-4229-9F15-E0CB678EB64A}"/>
    <cellStyle name="Normal 2 4 5" xfId="6746" xr:uid="{A0B93874-8212-4435-8392-4C3E70ED59AC}"/>
    <cellStyle name="Normal 2 4 5 2" xfId="6747" xr:uid="{04DCFED0-2BF4-493B-8450-0820812A8552}"/>
    <cellStyle name="Normal 2 4 5 3" xfId="6748" xr:uid="{24CD1C29-5FBC-41E3-B273-663946DB2C79}"/>
    <cellStyle name="Normal 2 4 5_NOI Ok" xfId="6749" xr:uid="{26F16CE8-5DA6-4B0C-8BA7-56B5CB945F47}"/>
    <cellStyle name="Normal 2 4 6" xfId="6750" xr:uid="{6BFE873E-483A-4FF4-A69F-4A8D6E8CDB45}"/>
    <cellStyle name="Normal 2 4 6 2" xfId="6751" xr:uid="{638887EF-29CB-4E1F-AFBA-F9EEBF706C50}"/>
    <cellStyle name="Normal 2 4 6 3" xfId="6752" xr:uid="{B75951B8-CD1D-4C14-984D-9554BE6C4EBF}"/>
    <cellStyle name="Normal 2 4 6_NOI Ok" xfId="6753" xr:uid="{E3D759B7-D1E3-4F10-BBD8-D6933039AA3A}"/>
    <cellStyle name="Normal 2 4 7" xfId="6754" xr:uid="{BC02679C-322B-481E-AC75-C343829F0C4F}"/>
    <cellStyle name="Normal 2 4 7 2" xfId="6755" xr:uid="{65AF76E9-068E-4DF2-9BA8-3AC58ECFE224}"/>
    <cellStyle name="Normal 2 4 7 3" xfId="6756" xr:uid="{14622E55-72EA-4BBF-A5B5-DD6575AC6A39}"/>
    <cellStyle name="Normal 2 4 7_NOI Ok" xfId="6757" xr:uid="{241AEED9-D596-460C-B4BA-EE4032A5C147}"/>
    <cellStyle name="Normal 2 4 8" xfId="6758" xr:uid="{33FA90B4-A5DF-4793-8D2E-F9082366C2D3}"/>
    <cellStyle name="Normal 2 4 8 2" xfId="6759" xr:uid="{5CE31A0B-0B11-4657-8A8D-F8F00AD60AB4}"/>
    <cellStyle name="Normal 2 4 8 3" xfId="6760" xr:uid="{426FE4CF-5449-477B-B736-D6A685715D2B}"/>
    <cellStyle name="Normal 2 4 8_NOI Ok" xfId="6761" xr:uid="{E1D1B5D9-C5B3-46DD-8979-C4980F2422F1}"/>
    <cellStyle name="Normal 2 4 9" xfId="6762" xr:uid="{9C0A5088-FB90-40C5-B72A-F9CB905DC7DF}"/>
    <cellStyle name="Normal 2 4_NOI Ok" xfId="6763" xr:uid="{B7EE40E4-0CE7-4C62-8D25-37898358682D}"/>
    <cellStyle name="Normal 2 5" xfId="207" xr:uid="{F484FBF3-ACEA-4899-8465-36A4D3AE4F39}"/>
    <cellStyle name="Normal 2 5 10" xfId="6765" xr:uid="{8A15F8B2-BFF8-46BC-AC8C-6FCC232C39C8}"/>
    <cellStyle name="Normal 2 5 11" xfId="6764" xr:uid="{80CE44A1-2C14-4EA5-9C75-DC76678D976D}"/>
    <cellStyle name="Normal 2 5 12" xfId="17171" xr:uid="{1422C5EF-1A5E-4638-823A-C42291D6BF7E}"/>
    <cellStyle name="Normal 2 5 13" xfId="17423" xr:uid="{7973D6F4-3FCA-4518-BDD8-9E22918D719A}"/>
    <cellStyle name="Normal 2 5 2" xfId="6766" xr:uid="{16903EDD-4602-4560-A65B-CC0DF5607EC2}"/>
    <cellStyle name="Normal 2 5 2 2" xfId="6767" xr:uid="{3649452D-6D3F-4DB3-B811-4AFC2BE14364}"/>
    <cellStyle name="Normal 2 5 2 3" xfId="6768" xr:uid="{B848D627-722C-4F8B-B784-C7619EFF0200}"/>
    <cellStyle name="Normal 2 5 2 4" xfId="17550" xr:uid="{D769AE63-9A92-45E7-9A73-1DD337927FDB}"/>
    <cellStyle name="Normal 2 5 2_NOI Ok" xfId="6769" xr:uid="{F28C6076-61E9-4EEC-8F32-54F8DC126545}"/>
    <cellStyle name="Normal 2 5 3" xfId="6770" xr:uid="{E6EED584-5518-45A2-ADD6-92B63C56FA95}"/>
    <cellStyle name="Normal 2 5 3 2" xfId="6771" xr:uid="{28040940-5A74-474F-84EB-E3A0742225B8}"/>
    <cellStyle name="Normal 2 5 3 3" xfId="6772" xr:uid="{9EDC5099-084A-42B6-AF4E-FC7596A94284}"/>
    <cellStyle name="Normal 2 5 3_NOI Ok" xfId="6773" xr:uid="{96C23D3F-14F5-48AF-8AE9-32137D34135D}"/>
    <cellStyle name="Normal 2 5 4" xfId="6774" xr:uid="{6B64D3BB-966D-45BE-A1D0-A7EAA44DCD34}"/>
    <cellStyle name="Normal 2 5 4 2" xfId="6775" xr:uid="{F2A0CB62-27F1-4BB1-BBC2-D3275226F3B1}"/>
    <cellStyle name="Normal 2 5 4 3" xfId="6776" xr:uid="{A40755EA-BC44-4790-9D5D-705E0784BC1B}"/>
    <cellStyle name="Normal 2 5 4_NOI Ok" xfId="6777" xr:uid="{DBFC9878-D150-40FF-8D09-6A5ECE7654C7}"/>
    <cellStyle name="Normal 2 5 5" xfId="6778" xr:uid="{F171C39E-EA4E-493C-AC39-BF9E297867ED}"/>
    <cellStyle name="Normal 2 5 5 2" xfId="6779" xr:uid="{DF25D5A7-635F-425A-8EC9-1DA37A39AE6E}"/>
    <cellStyle name="Normal 2 5 5 3" xfId="6780" xr:uid="{F0C828D3-0CFA-4B86-A0BF-83AD9D585416}"/>
    <cellStyle name="Normal 2 5 5_NOI Ok" xfId="6781" xr:uid="{BF88F4F9-86B5-4BA8-90A9-192EA3DF5F59}"/>
    <cellStyle name="Normal 2 5 6" xfId="6782" xr:uid="{02C54789-FA59-4B79-8703-4BE53C3573FF}"/>
    <cellStyle name="Normal 2 5 6 2" xfId="6783" xr:uid="{AC5D648C-2E1C-4355-8F24-3BDD7C2C818E}"/>
    <cellStyle name="Normal 2 5 6 3" xfId="6784" xr:uid="{9474D93A-8DB9-4828-9ACD-D3EDF2DC9F39}"/>
    <cellStyle name="Normal 2 5 6_NOI Ok" xfId="6785" xr:uid="{7E7E5F9F-46ED-49BA-BF5E-7B552DE85ED6}"/>
    <cellStyle name="Normal 2 5 7" xfId="6786" xr:uid="{31AF35C8-BD8F-4C92-997B-5ED1E420FF39}"/>
    <cellStyle name="Normal 2 5 7 2" xfId="6787" xr:uid="{0E333A78-6527-4DD7-B6C1-0139386556F1}"/>
    <cellStyle name="Normal 2 5 7 3" xfId="6788" xr:uid="{6B825FE8-F43B-4761-B7AF-1C2430C1A0DF}"/>
    <cellStyle name="Normal 2 5 7_NOI Ok" xfId="6789" xr:uid="{D5492E57-15F1-48F3-B4A7-23DD104228F6}"/>
    <cellStyle name="Normal 2 5 8" xfId="6790" xr:uid="{B6E55CFD-14B0-4726-8E09-2788F026490E}"/>
    <cellStyle name="Normal 2 5 8 2" xfId="6791" xr:uid="{60A0FEAE-E96B-44FA-B004-6F0BAA475E7D}"/>
    <cellStyle name="Normal 2 5 8 3" xfId="6792" xr:uid="{E40BB825-3FB2-48FC-A442-337C0C8EA3D0}"/>
    <cellStyle name="Normal 2 5 8_NOI Ok" xfId="6793" xr:uid="{3ABDFCE5-38D6-4877-A92F-9AADE8FC905B}"/>
    <cellStyle name="Normal 2 5 9" xfId="6794" xr:uid="{F1B41C65-C9A8-4C4A-AD11-9ED6418F9D4A}"/>
    <cellStyle name="Normal 2 5_NOI Ok" xfId="6795" xr:uid="{C2207214-5D98-41BF-BE8F-A4CB42DC71E9}"/>
    <cellStyle name="Normal 2 6" xfId="101" xr:uid="{96645AE4-B1D2-43A9-8764-E358740FB8A6}"/>
    <cellStyle name="Normal 2 6 2" xfId="573" xr:uid="{972B8C30-AC67-4755-ADCA-8215219A8137}"/>
    <cellStyle name="Normal 2 6 2 2" xfId="6797" xr:uid="{B422321D-AC0F-4FD7-B558-F6EDE0E4E172}"/>
    <cellStyle name="Normal 2 6 3" xfId="6796" xr:uid="{7373C697-6368-466B-B8E4-04AFA42F20E7}"/>
    <cellStyle name="Normal 2 6 4" xfId="17138" xr:uid="{40D8CF2D-C895-4CD9-ACE8-BE4A39AFEB8F}"/>
    <cellStyle name="Normal 2 6 5" xfId="17566" xr:uid="{8C09FE1D-49C3-4132-8B4B-6B4D13AAF54F}"/>
    <cellStyle name="Normal 2 6_NOI Ok" xfId="6798" xr:uid="{F619FA07-813A-4D32-94AE-46A4573722D8}"/>
    <cellStyle name="Normal 2 7" xfId="6799" xr:uid="{431730FA-9895-4AF4-AD3D-2681AB034404}"/>
    <cellStyle name="Normal 2 7 2" xfId="6800" xr:uid="{23B2F296-86FE-4CB5-942F-15DA025B1BEC}"/>
    <cellStyle name="Normal 2 7 3" xfId="6801" xr:uid="{75071A16-3BBE-4D0A-89E7-0AEBD644F4B0}"/>
    <cellStyle name="Normal 2 7_NOI Ok" xfId="6802" xr:uid="{312592D0-B6E8-4D25-91B5-2BDD7A8CC651}"/>
    <cellStyle name="Normal 2 8" xfId="6803" xr:uid="{F891EC54-ADD6-405C-ACEA-575B43394E9A}"/>
    <cellStyle name="Normal 2 8 2" xfId="6804" xr:uid="{ACCF71E0-24BB-4740-89AC-93F85D89BB78}"/>
    <cellStyle name="Normal 2 8 3" xfId="6805" xr:uid="{DD02EFC6-4F65-40C5-8EB1-77F290583CA8}"/>
    <cellStyle name="Normal 2 8_NOI Ok" xfId="6806" xr:uid="{12997A71-09A6-4FC0-AB59-874643C06B11}"/>
    <cellStyle name="Normal 2 9" xfId="6807" xr:uid="{0A700E51-C641-4004-A381-24440E07F231}"/>
    <cellStyle name="Normal 2 9 2" xfId="6808" xr:uid="{EB7E02A7-2E4B-4E07-B862-9C3D6FFCE2E0}"/>
    <cellStyle name="Normal 2 9 3" xfId="6809" xr:uid="{D76D1F0B-F477-4B7C-87D6-DD63B3ACC83A}"/>
    <cellStyle name="Normal 2 9_NOI Ok" xfId="6810" xr:uid="{50A48609-B376-4E30-988A-AE11EE24A1A5}"/>
    <cellStyle name="Normal 2_ADMEX" xfId="6811" xr:uid="{A4151D37-9ADC-41B9-8062-FAA5DC293326}"/>
    <cellStyle name="Normal 20" xfId="6812" xr:uid="{CD09D8E3-A7BB-4C7C-8647-59D1C0429817}"/>
    <cellStyle name="Normal 20 2" xfId="6813" xr:uid="{1949E34B-3E13-430F-9C84-742B20B08B2F}"/>
    <cellStyle name="Normal 20 2 2" xfId="6814" xr:uid="{A4E61A47-808E-4D27-AF11-A69B07414E3A}"/>
    <cellStyle name="Normal 20 3" xfId="6815" xr:uid="{D3F75932-E7FD-47E8-9E18-882D8F650C68}"/>
    <cellStyle name="Normal 20 4" xfId="17564" xr:uid="{3EE6EC71-7D7A-4689-86DF-B0857FAAC5E9}"/>
    <cellStyle name="Normal 21" xfId="6816" xr:uid="{A09075EA-1638-4E34-B8BB-50F91D171295}"/>
    <cellStyle name="Normal 21 2" xfId="17571" xr:uid="{DB2BA508-86C2-4D81-9D35-EB5E05B77A85}"/>
    <cellStyle name="Normal 22" xfId="6817" xr:uid="{01B86B45-B230-4B2C-964E-922E05E11D60}"/>
    <cellStyle name="Normal 22 2" xfId="17572" xr:uid="{AC4C943B-02EF-43C9-B0C7-F54AA05B828F}"/>
    <cellStyle name="Normal 23" xfId="6818" xr:uid="{F52E9C46-4912-4FE0-B377-911ED9BCEABA}"/>
    <cellStyle name="Normal 23 2" xfId="17574" xr:uid="{DD9C15F7-5088-44F1-839C-00FD802ED8FD}"/>
    <cellStyle name="Normal 24" xfId="6819" xr:uid="{38246C95-C11D-447A-99C4-36A60664BA07}"/>
    <cellStyle name="Normal 24 2" xfId="17374" xr:uid="{A2CD6288-58D0-41C5-A7BD-6A2A188646DC}"/>
    <cellStyle name="Normal 25" xfId="142" xr:uid="{7C05846B-085A-4244-87BD-4642C864A752}"/>
    <cellStyle name="Normal 25 2" xfId="6821" xr:uid="{723F8528-C164-4A51-BBF3-F53B8B5ACA33}"/>
    <cellStyle name="Normal 25 3" xfId="6820" xr:uid="{88122B33-519C-4FA2-96CD-ACDB68AC054A}"/>
    <cellStyle name="Normal 26" xfId="6822" xr:uid="{8DD37AE4-F833-4065-AA2D-779C6C4CB87B}"/>
    <cellStyle name="Normal 26 2" xfId="6823" xr:uid="{F13AB160-75DB-4AA0-B757-DAA60FEB3F0F}"/>
    <cellStyle name="Normal 27" xfId="6824" xr:uid="{B62BDDD6-7EB1-4D6B-A133-74AA6D35D24F}"/>
    <cellStyle name="Normal 27 2" xfId="6825" xr:uid="{12B2C981-DFF9-4BEA-A9E4-B693FABF2F40}"/>
    <cellStyle name="Normal 28" xfId="6826" xr:uid="{16A25CE2-A638-45A8-B10E-129ECC8225C8}"/>
    <cellStyle name="Normal 28 2" xfId="6827" xr:uid="{8EBFB067-E317-402C-B7A8-E4CCF1EE01E6}"/>
    <cellStyle name="Normal 29" xfId="6828" xr:uid="{E97C1F30-5FD5-47C8-A5F3-1057256741EE}"/>
    <cellStyle name="Normal 29 2" xfId="6829" xr:uid="{6AF02EE6-E3A1-4E6A-B14F-95985F37FDAD}"/>
    <cellStyle name="Normal 3" xfId="1" xr:uid="{2F2490A2-9FF2-4A13-AEAF-D3EE23FB49E1}"/>
    <cellStyle name="Normal 3 10" xfId="6831" xr:uid="{97495859-41B6-409F-A956-F6AD169A3DEF}"/>
    <cellStyle name="Normal 3 11" xfId="6832" xr:uid="{2A1AA29F-17F7-4AEB-BB90-1D7237A38E30}"/>
    <cellStyle name="Normal 3 12" xfId="11440" xr:uid="{0733B7DB-2801-4903-BD8A-47D56902F765}"/>
    <cellStyle name="Normal 3 13" xfId="12807" xr:uid="{86F9BF41-C4E5-46AE-9BE3-AC446FA8BBB5}"/>
    <cellStyle name="Normal 3 14" xfId="6830" xr:uid="{B2510D1F-617C-402E-AD6B-A3E98FB00A47}"/>
    <cellStyle name="Normal 3 15" xfId="17140" xr:uid="{E5FE667F-0C72-47D3-B463-0CF80A3894F9}"/>
    <cellStyle name="Normal 3 16" xfId="17407" xr:uid="{90F6A609-9815-4998-95D5-8C879BA370D2}"/>
    <cellStyle name="Normal 3 17" xfId="10" xr:uid="{A1C9ABBC-6189-41CB-8186-5A1FBAD56F96}"/>
    <cellStyle name="Normal 3 2" xfId="54" xr:uid="{2803C4B5-9A60-4489-B9F7-C077F60763F3}"/>
    <cellStyle name="Normal 3 2 10" xfId="6833" xr:uid="{93AFE4BA-354C-4CFE-94A7-3FA68B97D68E}"/>
    <cellStyle name="Normal 3 2 11" xfId="17236" xr:uid="{FEB62B86-812D-4447-AD7D-081C8950C274}"/>
    <cellStyle name="Normal 3 2 2" xfId="258" xr:uid="{849D9060-F1FF-4E37-B071-82D037E15AA9}"/>
    <cellStyle name="Normal 3 2 2 2" xfId="6835" xr:uid="{04415910-DB9F-493F-B2C2-AA91B0CADC2E}"/>
    <cellStyle name="Normal 3 2 2 2 2" xfId="6836" xr:uid="{3D0C53C7-4454-4E5B-BAC4-8751E82B6C25}"/>
    <cellStyle name="Normal 3 2 2 3" xfId="6837" xr:uid="{CEB25EF2-2B69-47D9-B9EA-CFE36BE74504}"/>
    <cellStyle name="Normal 3 2 2 3 2" xfId="6838" xr:uid="{7FE2D6B6-E6BB-4693-9278-548D6FA85EF1}"/>
    <cellStyle name="Normal 3 2 2 4" xfId="6839" xr:uid="{C95C25E3-5EB5-4C3D-8DC4-59D7ACDC1985}"/>
    <cellStyle name="Normal 3 2 2 5" xfId="6840" xr:uid="{B21E0BD6-7630-42CA-845C-00B6D8DE085F}"/>
    <cellStyle name="Normal 3 2 2 6" xfId="6841" xr:uid="{B78E305E-9F00-4159-ADD9-7388510226B4}"/>
    <cellStyle name="Normal 3 2 2 7" xfId="6834" xr:uid="{564165AD-8757-4578-A312-F660FD98544A}"/>
    <cellStyle name="Normal 3 2 3" xfId="155" xr:uid="{8997294A-43FD-423F-A306-FC3026B1C70C}"/>
    <cellStyle name="Normal 3 2 3 2" xfId="6843" xr:uid="{33A2FFE1-CDA8-4864-836D-B0E95E8EA28C}"/>
    <cellStyle name="Normal 3 2 3 2 2" xfId="6844" xr:uid="{07D5F991-6748-43B2-8C49-DC2301D28AD7}"/>
    <cellStyle name="Normal 3 2 3 3" xfId="6845" xr:uid="{C615EF4B-6665-4DB9-A337-B9D80D51C911}"/>
    <cellStyle name="Normal 3 2 3 3 2" xfId="6846" xr:uid="{9662F21F-75D0-4C4C-95B4-1BF266B0EE8B}"/>
    <cellStyle name="Normal 3 2 3 4" xfId="6847" xr:uid="{91E35CE3-2138-4654-9EEC-C63AA4F61836}"/>
    <cellStyle name="Normal 3 2 3 5" xfId="6842" xr:uid="{EEDE6BE1-1CFE-4A29-9E27-3931827F7B5C}"/>
    <cellStyle name="Normal 3 2 4" xfId="6848" xr:uid="{E4C13070-E156-4B2F-9DE9-4F8A4E0BE27C}"/>
    <cellStyle name="Normal 3 2 4 2" xfId="6849" xr:uid="{8E6774D4-5585-418A-B028-FD229D497788}"/>
    <cellStyle name="Normal 3 2 4 2 2" xfId="6850" xr:uid="{94A2D124-277A-4C2B-9998-96E8B6E36C07}"/>
    <cellStyle name="Normal 3 2 4 3" xfId="6851" xr:uid="{6DFB743F-4242-4C7C-A64E-2E8D819C7120}"/>
    <cellStyle name="Normal 3 2 4 3 2" xfId="6852" xr:uid="{8619806B-159D-4D1B-8FDA-BAAF16557BB7}"/>
    <cellStyle name="Normal 3 2 4 4" xfId="6853" xr:uid="{5BDFD8C4-B458-4183-B1A0-69CE09E7CA81}"/>
    <cellStyle name="Normal 3 2 5" xfId="6854" xr:uid="{A005B3C8-89C1-4D42-ADE0-3D4DA0966943}"/>
    <cellStyle name="Normal 3 2 5 2" xfId="6855" xr:uid="{F1F32039-22B0-4925-930C-00B03B7CDC27}"/>
    <cellStyle name="Normal 3 2 6" xfId="6856" xr:uid="{046E491E-A1FA-489C-9689-13D1FCBBDCB7}"/>
    <cellStyle name="Normal 3 2 6 2" xfId="6857" xr:uid="{84430900-B089-4E51-8C69-48959BEC4A49}"/>
    <cellStyle name="Normal 3 2 7" xfId="6858" xr:uid="{C4C0EF95-0B5D-47F2-8368-66C900429C46}"/>
    <cellStyle name="Normal 3 2 7 2" xfId="6859" xr:uid="{658DFDE1-8736-4212-AF6E-9B385F83A4E8}"/>
    <cellStyle name="Normal 3 2 8" xfId="6860" xr:uid="{DF9F1856-5F11-4F92-8F01-F9027DBFFC81}"/>
    <cellStyle name="Normal 3 2 9" xfId="6861" xr:uid="{E114104B-F7FC-49A9-A439-D12DE5799440}"/>
    <cellStyle name="Normal 3 2_NOI Ok" xfId="6862" xr:uid="{6E6CF4ED-805F-4A8B-B5DB-001A7C9122FC}"/>
    <cellStyle name="Normal 3 3" xfId="197" xr:uid="{00614A65-9F93-4977-9305-EF437853F9DB}"/>
    <cellStyle name="Normal 3 3 10" xfId="6863" xr:uid="{DC1ED681-7768-4181-919D-8D33A34E2FC1}"/>
    <cellStyle name="Normal 3 3 11" xfId="17237" xr:uid="{2458390D-CC01-4E53-B67F-D35202F91A85}"/>
    <cellStyle name="Normal 3 3 2" xfId="241" xr:uid="{D0F306F5-E508-496E-97FB-5D71B67C6A45}"/>
    <cellStyle name="Normal 3 3 2 2" xfId="337" xr:uid="{BCF4D98C-3FC5-4D5C-90AA-6318EAD3EC1E}"/>
    <cellStyle name="Normal 3 3 2 2 2" xfId="6866" xr:uid="{818F3E95-AE10-4643-AA59-E48CA26A0A2A}"/>
    <cellStyle name="Normal 3 3 2 2 3" xfId="6865" xr:uid="{26647290-0735-4366-8EB1-AF2F24133240}"/>
    <cellStyle name="Normal 3 3 2 3" xfId="6867" xr:uid="{E62A8FBE-E4D0-49DC-A9AE-628B352A3A12}"/>
    <cellStyle name="Normal 3 3 2 3 2" xfId="6868" xr:uid="{65D7EC19-4C24-4BAF-B8A0-9697005FABA0}"/>
    <cellStyle name="Normal 3 3 2 4" xfId="6869" xr:uid="{5716CED5-6D02-4096-B836-6A36235865C2}"/>
    <cellStyle name="Normal 3 3 2 5" xfId="6870" xr:uid="{0B3DE5E8-FBE5-4A9D-9052-4134D9508DCB}"/>
    <cellStyle name="Normal 3 3 2 6" xfId="6871" xr:uid="{96E0E8CB-0E88-461A-A30B-DED21C577EC8}"/>
    <cellStyle name="Normal 3 3 2 7" xfId="6864" xr:uid="{E4537425-0D2F-4002-8742-3A58862344DF}"/>
    <cellStyle name="Normal 3 3 3" xfId="304" xr:uid="{74F45502-76BD-4F01-ADAC-D76D38411C55}"/>
    <cellStyle name="Normal 3 3 3 2" xfId="6873" xr:uid="{D6B31BE6-36E6-446B-8FCA-80B52B1B69A8}"/>
    <cellStyle name="Normal 3 3 3 2 2" xfId="6874" xr:uid="{DB65B833-0787-4A0A-9DAD-2645C310D074}"/>
    <cellStyle name="Normal 3 3 3 3" xfId="6875" xr:uid="{FF6695D2-36A3-4B23-A620-068FBD7C198E}"/>
    <cellStyle name="Normal 3 3 3 3 2" xfId="6876" xr:uid="{DDEB3E54-7DF0-4063-BA02-1DCD7B5916F6}"/>
    <cellStyle name="Normal 3 3 3 4" xfId="6877" xr:uid="{0E97D049-AA5E-4016-8E0F-382214EB77B3}"/>
    <cellStyle name="Normal 3 3 3 5" xfId="6872" xr:uid="{D7858992-D897-4925-B974-D3AC410ADF5A}"/>
    <cellStyle name="Normal 3 3 4" xfId="6878" xr:uid="{2446F21E-4FCE-4077-96C3-1277A7BE316B}"/>
    <cellStyle name="Normal 3 3 4 2" xfId="6879" xr:uid="{AC7C584C-9E72-4B5E-B8DD-DF0DCF27457E}"/>
    <cellStyle name="Normal 3 3 4 2 2" xfId="6880" xr:uid="{DA68AD55-8089-4417-A1F5-8AFB970331E7}"/>
    <cellStyle name="Normal 3 3 4 3" xfId="6881" xr:uid="{1006950D-2B9C-44F7-99FC-27BB177BEB23}"/>
    <cellStyle name="Normal 3 3 4 3 2" xfId="6882" xr:uid="{32111CF5-9E0B-4D41-80A4-46DD6F7D10E2}"/>
    <cellStyle name="Normal 3 3 4 4" xfId="6883" xr:uid="{0E8B0334-F691-4C5D-82A0-C64F65EAB384}"/>
    <cellStyle name="Normal 3 3 5" xfId="6884" xr:uid="{C363D414-9C4B-49D1-AFFF-314DCEA17A61}"/>
    <cellStyle name="Normal 3 3 5 2" xfId="6885" xr:uid="{8EE3F168-91C2-477A-94C7-D801169E5177}"/>
    <cellStyle name="Normal 3 3 6" xfId="6886" xr:uid="{D2C0E1C6-9642-4BB5-81D6-DD3D9CA09176}"/>
    <cellStyle name="Normal 3 3 6 2" xfId="6887" xr:uid="{D7442AC8-D56C-4DBA-8DAF-E458B24B3298}"/>
    <cellStyle name="Normal 3 3 7" xfId="6888" xr:uid="{EC05EE8F-4E09-4746-82B4-503B17C9123E}"/>
    <cellStyle name="Normal 3 3 7 2" xfId="6889" xr:uid="{6026A37D-EA2B-4D6F-9799-E145D56182A9}"/>
    <cellStyle name="Normal 3 3 8" xfId="6890" xr:uid="{D6D81369-4860-43C5-BCD3-ACC5E5E45CB5}"/>
    <cellStyle name="Normal 3 3 9" xfId="6891" xr:uid="{E191ED07-157B-4317-A1B3-60DAD211B35F}"/>
    <cellStyle name="Normal 3 3_NOI Ok" xfId="6892" xr:uid="{5A6E4CDE-65E4-428A-9A91-F337C5B8894E}"/>
    <cellStyle name="Normal 3 4" xfId="257" xr:uid="{5FB63DB0-CD6B-4879-B4B9-FF14423FF7D4}"/>
    <cellStyle name="Normal 3 4 10" xfId="6893" xr:uid="{7AE27C2E-3C12-476C-961D-0D2583BA77C0}"/>
    <cellStyle name="Normal 3 4 11" xfId="17519" xr:uid="{FB3B2539-D679-4F20-9BD4-964829ABF7A2}"/>
    <cellStyle name="Normal 3 4 2" xfId="6894" xr:uid="{60A03B13-DE82-4B4D-B5AA-5E9EB41711B4}"/>
    <cellStyle name="Normal 3 4 2 2" xfId="6895" xr:uid="{7C4C596F-D521-49EA-A2A2-6EDDB8948AAF}"/>
    <cellStyle name="Normal 3 4 2 2 2" xfId="6896" xr:uid="{6FEAA062-9333-45C1-9204-BDD2EF91B61D}"/>
    <cellStyle name="Normal 3 4 2 3" xfId="6897" xr:uid="{8696F6C4-CE6E-4574-9B93-2B904E7668FE}"/>
    <cellStyle name="Normal 3 4 2 3 2" xfId="6898" xr:uid="{43A45FCD-50B8-400D-A3C9-F193666312FF}"/>
    <cellStyle name="Normal 3 4 2 4" xfId="6899" xr:uid="{21A26631-7266-4493-B70B-7989AC440405}"/>
    <cellStyle name="Normal 3 4 2 5" xfId="6900" xr:uid="{E326ED97-87F3-4E5F-B841-F91DE7FE43C8}"/>
    <cellStyle name="Normal 3 4 2 6" xfId="6901" xr:uid="{1E760A65-E4D1-41A8-B7EE-45EB7E1AD109}"/>
    <cellStyle name="Normal 3 4 3" xfId="6902" xr:uid="{22BD6672-60E0-4795-8103-3A5E06AA7B33}"/>
    <cellStyle name="Normal 3 4 3 2" xfId="6903" xr:uid="{02EBCDBE-949D-4CDC-AD8C-91B40505D6FC}"/>
    <cellStyle name="Normal 3 4 3 2 2" xfId="6904" xr:uid="{BDEDB80C-B1AF-4878-88D6-4EF8866406B5}"/>
    <cellStyle name="Normal 3 4 3 3" xfId="6905" xr:uid="{E1764067-6709-4AA3-85DF-6B954501B4E0}"/>
    <cellStyle name="Normal 3 4 3 3 2" xfId="6906" xr:uid="{C92E0EF6-550B-4424-A20D-5BB734DA27D2}"/>
    <cellStyle name="Normal 3 4 3 4" xfId="6907" xr:uid="{CABDDAD3-11FA-4C9A-B2EB-CBB750C7CB6B}"/>
    <cellStyle name="Normal 3 4 4" xfId="6908" xr:uid="{405F23CF-B841-4CE9-A15C-16268A4C64ED}"/>
    <cellStyle name="Normal 3 4 4 2" xfId="6909" xr:uid="{147F423D-7D95-4B5C-99F6-55DBC482CD6A}"/>
    <cellStyle name="Normal 3 4 4 2 2" xfId="6910" xr:uid="{9A665B57-6C64-4DD4-B77A-DD453D4B96E7}"/>
    <cellStyle name="Normal 3 4 4 3" xfId="6911" xr:uid="{8D90AD13-483F-4FB6-94F7-F03A6180ACA1}"/>
    <cellStyle name="Normal 3 4 4 3 2" xfId="6912" xr:uid="{4F418E1E-D433-4198-8827-36DE463218E1}"/>
    <cellStyle name="Normal 3 4 4 4" xfId="6913" xr:uid="{F805E508-F038-4229-A0A2-154E205FC8FA}"/>
    <cellStyle name="Normal 3 4 5" xfId="6914" xr:uid="{CA3F2646-F56B-4EFB-8137-11B2B09B41EE}"/>
    <cellStyle name="Normal 3 4 5 2" xfId="6915" xr:uid="{CEC1B038-54F4-4BF7-87C4-665FA9B3F544}"/>
    <cellStyle name="Normal 3 4 6" xfId="6916" xr:uid="{042F3D86-3AD3-4848-B12B-8BD7458F5A78}"/>
    <cellStyle name="Normal 3 4 6 2" xfId="6917" xr:uid="{08543624-5C71-4876-B99C-6C4E64DD9A87}"/>
    <cellStyle name="Normal 3 4 7" xfId="6918" xr:uid="{A82C843B-E6EC-414E-BF40-C5E52F58466C}"/>
    <cellStyle name="Normal 3 4 7 2" xfId="6919" xr:uid="{87BCBB25-1093-4626-8698-A8DF5D87B4A0}"/>
    <cellStyle name="Normal 3 4 8" xfId="6920" xr:uid="{478261BD-3AF4-4BF5-990D-101C77638510}"/>
    <cellStyle name="Normal 3 4 9" xfId="6921" xr:uid="{1167C104-48E8-48A7-B1B2-3C7C1C3D32FC}"/>
    <cellStyle name="Normal 3 4_NOI Ok" xfId="6922" xr:uid="{FAB9D5D3-746D-4CAC-B9B1-FFCE3E798C05}"/>
    <cellStyle name="Normal 3 5" xfId="104" xr:uid="{46512AD4-B376-46A9-A974-3699502C843D}"/>
    <cellStyle name="Normal 3 5 2" xfId="6924" xr:uid="{D9244491-887E-49DA-897E-481AD4A70056}"/>
    <cellStyle name="Normal 3 5 2 2" xfId="6925" xr:uid="{91A5A9FF-1BBB-4593-B8E0-7ED4A34E60A0}"/>
    <cellStyle name="Normal 3 5 3" xfId="6926" xr:uid="{9F441BB0-6F99-47CD-873D-D61B1C5F3726}"/>
    <cellStyle name="Normal 3 5 3 2" xfId="6927" xr:uid="{DCD504E1-FDA6-4090-9292-BDF6E7B313FB}"/>
    <cellStyle name="Normal 3 5 4" xfId="6928" xr:uid="{6937019E-66CC-429A-9441-C9EF1B8559A5}"/>
    <cellStyle name="Normal 3 5 5" xfId="6929" xr:uid="{301CB0CB-FA67-4BD9-B6F6-44E5A8CDB59A}"/>
    <cellStyle name="Normal 3 5 6" xfId="6923" xr:uid="{C2CD7E29-5F3A-4B71-86A9-7D01101D6B36}"/>
    <cellStyle name="Normal 3 5 7" xfId="17568" xr:uid="{790B5E0F-F010-40B6-BC9E-D06CE8027C00}"/>
    <cellStyle name="Normal 3 6" xfId="6930" xr:uid="{D8A21873-A098-4CD7-907B-5BA78D080D3F}"/>
    <cellStyle name="Normal 3 6 2" xfId="6931" xr:uid="{0B3615D7-A58D-4142-81BE-20EDF2595CD6}"/>
    <cellStyle name="Normal 3 6 2 2" xfId="6932" xr:uid="{D7B7AF13-66B1-4BE3-9BD9-4B56BDF58D71}"/>
    <cellStyle name="Normal 3 6 3" xfId="6933" xr:uid="{C685DDB7-C338-434E-B875-849C0B431C00}"/>
    <cellStyle name="Normal 3 6 3 2" xfId="6934" xr:uid="{031A8A49-CB57-46A2-9DCE-955E3BA7DE7D}"/>
    <cellStyle name="Normal 3 6 4" xfId="6935" xr:uid="{F798C7A0-9BEF-4D80-90FB-9C741F7F6454}"/>
    <cellStyle name="Normal 3 7" xfId="6936" xr:uid="{F7A36414-FC5A-4161-8481-059F60BF7DB9}"/>
    <cellStyle name="Normal 3 7 2" xfId="6937" xr:uid="{87319E3F-BB9A-4DE6-B5F4-61B988347E97}"/>
    <cellStyle name="Normal 3 7 2 2" xfId="6938" xr:uid="{F625EDC0-776B-4E56-ACD7-F6584B636567}"/>
    <cellStyle name="Normal 3 7 3" xfId="6939" xr:uid="{EEF13624-0B42-42BB-A93F-A602C98BBB7A}"/>
    <cellStyle name="Normal 3 7 3 2" xfId="6940" xr:uid="{2A26A383-49AD-4A7F-B6A0-721D2F47EDD9}"/>
    <cellStyle name="Normal 3 7 4" xfId="6941" xr:uid="{396274E4-08D4-43A8-BA03-9605D57D0A75}"/>
    <cellStyle name="Normal 3 8" xfId="6942" xr:uid="{B16FBC21-187A-4C0A-9DDE-F6E4A00488C2}"/>
    <cellStyle name="Normal 3 9" xfId="6943" xr:uid="{7ED0144B-6AC0-4A98-B7E0-699476F706D5}"/>
    <cellStyle name="Normal 3_BALANCETE" xfId="6944" xr:uid="{CBE03BAD-7566-4D81-BA6B-2E4204C046FE}"/>
    <cellStyle name="Normal 30" xfId="6945" xr:uid="{2E5AA486-FB7E-4F77-BA10-37E1B2D399F0}"/>
    <cellStyle name="Normal 30 2" xfId="6946" xr:uid="{87AE794E-3688-4309-A002-87295670A0A9}"/>
    <cellStyle name="Normal 31" xfId="6947" xr:uid="{1AE11A16-E1F7-4D32-ABDD-A51FBB3DBE28}"/>
    <cellStyle name="Normal 31 2" xfId="6948" xr:uid="{7B1602BD-6D06-49BD-9B26-9C8FEE0A9240}"/>
    <cellStyle name="Normal 32" xfId="143" xr:uid="{3FC2E18D-B1BF-4036-9BD3-8F4B8E7A9AF9}"/>
    <cellStyle name="Normal 32 2" xfId="6950" xr:uid="{484A1D46-72AA-41E6-8DE1-8881434C68A1}"/>
    <cellStyle name="Normal 32 2 2" xfId="6951" xr:uid="{91B0DB44-68D7-46D3-B8B4-98AACEB0F202}"/>
    <cellStyle name="Normal 32 3" xfId="6952" xr:uid="{4BA9E3CA-C64E-4648-BDEA-843B336B7EF3}"/>
    <cellStyle name="Normal 32 3 2" xfId="6953" xr:uid="{C5E65090-87B1-4D76-8ADB-5C0661846E25}"/>
    <cellStyle name="Normal 32 4" xfId="6954" xr:uid="{3E9B86C3-FBA9-4543-9911-D981FEDD9A30}"/>
    <cellStyle name="Normal 32 5" xfId="6949" xr:uid="{D21EEBDA-95E9-499D-BBB1-D3ACB8121092}"/>
    <cellStyle name="Normal 33" xfId="6955" xr:uid="{4CEC0B85-5F31-4E14-BF85-1FCC1C882BED}"/>
    <cellStyle name="Normal 33 2" xfId="6956" xr:uid="{FC2F5A7A-6891-4FC9-A98D-DD11A21988B9}"/>
    <cellStyle name="Normal 34" xfId="6957" xr:uid="{0A0856AC-07AE-46C1-840F-6F0059418631}"/>
    <cellStyle name="Normal 34 2" xfId="6958" xr:uid="{247871DC-62B8-4CB4-9D0F-B5E99A39B635}"/>
    <cellStyle name="Normal 35" xfId="144" xr:uid="{88B7F068-0821-4F2E-8CE7-825F3177FBB9}"/>
    <cellStyle name="Normal 35 2" xfId="163" xr:uid="{523094D2-6258-4BB3-A89A-784F9B95AE0B}"/>
    <cellStyle name="Normal 35 2 2" xfId="184" xr:uid="{04DD3DD8-31FD-4DDF-8419-44AFB5CC2C63}"/>
    <cellStyle name="Normal 35 2 2 2" xfId="236" xr:uid="{760DAB7A-0605-449B-90E9-F398BCAAD36C}"/>
    <cellStyle name="Normal 35 2 2 2 2" xfId="332" xr:uid="{D5E8ED28-B071-4042-AF8E-6A796D2E92D0}"/>
    <cellStyle name="Normal 35 2 2 2 2 2" xfId="17238" xr:uid="{99B45E74-16B3-4D86-B7B0-5430576BD532}"/>
    <cellStyle name="Normal 35 2 2 2 2 2 2" xfId="17239" xr:uid="{89F10887-2784-4454-A843-0ACAE83872AD}"/>
    <cellStyle name="Normal 35 2 2 2 2 3" xfId="17240" xr:uid="{0D32FC30-5D1C-42F3-BD0C-AA128A4D15C3}"/>
    <cellStyle name="Normal 35 2 2 2 3" xfId="17241" xr:uid="{A9801A26-092C-4144-9C85-65FF83397C1D}"/>
    <cellStyle name="Normal 35 2 2 2 3 2" xfId="17242" xr:uid="{BAC695A0-5FAD-4835-B259-F5F7AC22597F}"/>
    <cellStyle name="Normal 35 2 2 2 4" xfId="17243" xr:uid="{D758CB81-DE6D-4EC5-B359-281CA1338727}"/>
    <cellStyle name="Normal 35 2 2 3" xfId="299" xr:uid="{019B66DE-7E9D-44CD-A26C-4E93E96DA2CA}"/>
    <cellStyle name="Normal 35 2 2 3 2" xfId="17244" xr:uid="{CB11C52B-D7B3-4316-9D47-3987542EB616}"/>
    <cellStyle name="Normal 35 2 2 3 2 2" xfId="17245" xr:uid="{C39B2593-F69F-4E35-AD11-D1AB008CC437}"/>
    <cellStyle name="Normal 35 2 2 3 3" xfId="17246" xr:uid="{64D2D7DC-EB25-4CD4-9E11-A17EB68BEF17}"/>
    <cellStyle name="Normal 35 2 2 4" xfId="17247" xr:uid="{F462997E-9318-47A0-875A-92B0ABA217DD}"/>
    <cellStyle name="Normal 35 2 2 4 2" xfId="17248" xr:uid="{E2CE2226-C765-44D8-AF65-9DA18DD2BA32}"/>
    <cellStyle name="Normal 35 2 2 5" xfId="17249" xr:uid="{2EC84D13-1490-4474-B9CC-6C574B5BEE36}"/>
    <cellStyle name="Normal 35 2 3" xfId="222" xr:uid="{7D5C570F-7232-494D-B622-9DD75F1953C3}"/>
    <cellStyle name="Normal 35 2 3 2" xfId="318" xr:uid="{628B2A00-C141-4998-BC02-4BBAE09FCB59}"/>
    <cellStyle name="Normal 35 2 3 2 2" xfId="17250" xr:uid="{6F706734-3A63-4023-A61E-2D1BA2720932}"/>
    <cellStyle name="Normal 35 2 3 2 2 2" xfId="17251" xr:uid="{8023170B-B383-416C-A808-3C04868DA617}"/>
    <cellStyle name="Normal 35 2 3 2 3" xfId="17252" xr:uid="{2FEDE83D-59C6-4610-AC68-3E099719A911}"/>
    <cellStyle name="Normal 35 2 3 3" xfId="17253" xr:uid="{2BFC0BF5-E431-44F9-A4D6-39CD0817DE47}"/>
    <cellStyle name="Normal 35 2 3 3 2" xfId="17254" xr:uid="{FE96E520-2A81-4BF0-8047-2674B1EF4CC4}"/>
    <cellStyle name="Normal 35 2 3 4" xfId="17255" xr:uid="{0E796EA1-4AAD-4830-BEC4-9149D744FE92}"/>
    <cellStyle name="Normal 35 2 4" xfId="286" xr:uid="{EC01C5F2-A702-44C3-9CD5-B36A4E4D1D37}"/>
    <cellStyle name="Normal 35 2 4 2" xfId="17256" xr:uid="{B98137A6-EC79-4773-8B0E-9D6A339823EA}"/>
    <cellStyle name="Normal 35 2 4 2 2" xfId="17257" xr:uid="{7C1085E2-7AE7-465D-AE7C-A0008B8DCEF6}"/>
    <cellStyle name="Normal 35 2 4 2 2 2" xfId="17258" xr:uid="{FAA4D158-7B3B-489E-9C04-05C52C44759D}"/>
    <cellStyle name="Normal 35 2 4 2 3" xfId="17259" xr:uid="{6BB33365-3B84-4FAE-BCCE-2852978611CD}"/>
    <cellStyle name="Normal 35 2 4 3" xfId="17260" xr:uid="{3A1D1CE7-89E1-4373-B3E0-1C05AC13B91A}"/>
    <cellStyle name="Normal 35 2 4 3 2" xfId="17261" xr:uid="{B970DE94-2658-4E9B-A899-A43C87D1B7D3}"/>
    <cellStyle name="Normal 35 2 4 4" xfId="17262" xr:uid="{252B571A-0858-46CE-93E0-14E45C7EF682}"/>
    <cellStyle name="Normal 35 2 5" xfId="6960" xr:uid="{778229DE-FDB1-40BF-B2FB-B1C057F2E379}"/>
    <cellStyle name="Normal 35 2 5 2" xfId="17264" xr:uid="{E4F5E3F9-FF8F-43D3-A99D-308C80FB1D01}"/>
    <cellStyle name="Normal 35 2 5 2 2" xfId="17265" xr:uid="{5D0633F4-54E5-4021-867A-0BB53C24ECF8}"/>
    <cellStyle name="Normal 35 2 5 3" xfId="17266" xr:uid="{D2E670C6-F252-463C-B0BA-09DD314F762B}"/>
    <cellStyle name="Normal 35 2 5 4" xfId="17263" xr:uid="{7B83C491-9581-4FB8-AABD-B47458D97A67}"/>
    <cellStyle name="Normal 35 2 6" xfId="17267" xr:uid="{BA0FFC1E-CE46-4960-8661-BC43F9DD782C}"/>
    <cellStyle name="Normal 35 2 6 2" xfId="17268" xr:uid="{608A4EC0-C0D5-4362-B888-945AEDEDFFB6}"/>
    <cellStyle name="Normal 35 2 7" xfId="17269" xr:uid="{785DAC2C-94B7-4BC8-A386-38D1CEA7A285}"/>
    <cellStyle name="Normal 35 3" xfId="178" xr:uid="{099C46C6-FF78-4BE0-8006-791E70761690}"/>
    <cellStyle name="Normal 35 3 2" xfId="230" xr:uid="{EFD01A5C-796A-42A7-84FE-3FA67FF43A1F}"/>
    <cellStyle name="Normal 35 3 2 2" xfId="326" xr:uid="{8848E698-20BE-499B-A659-BD7B1ECEBE0D}"/>
    <cellStyle name="Normal 35 3 2 2 2" xfId="17270" xr:uid="{DACF8319-1D63-4E75-B961-C3D4EC263D98}"/>
    <cellStyle name="Normal 35 3 2 2 2 2" xfId="17271" xr:uid="{534503A3-2128-4BBE-BA93-222414949FF3}"/>
    <cellStyle name="Normal 35 3 2 2 3" xfId="17272" xr:uid="{9593A39F-2511-43D8-BE25-1624BC490379}"/>
    <cellStyle name="Normal 35 3 2 3" xfId="17273" xr:uid="{7D721C1D-4A2F-4B1C-9686-76B6B080A964}"/>
    <cellStyle name="Normal 35 3 2 3 2" xfId="17274" xr:uid="{9208D095-9F0A-47AA-8DF2-467AA420C047}"/>
    <cellStyle name="Normal 35 3 2 4" xfId="17275" xr:uid="{1A0E48E3-9FD3-4AE9-8339-812AA51E6F2F}"/>
    <cellStyle name="Normal 35 3 3" xfId="293" xr:uid="{E8DA85D5-1440-4C51-A7D9-84F6379F8AC5}"/>
    <cellStyle name="Normal 35 3 3 2" xfId="17276" xr:uid="{6F2F738E-BCF9-45FD-A3F7-97FCA502170F}"/>
    <cellStyle name="Normal 35 3 3 2 2" xfId="17277" xr:uid="{D5B6A2EB-50B2-4C76-B742-CF382984935A}"/>
    <cellStyle name="Normal 35 3 3 3" xfId="17278" xr:uid="{F066A101-9B02-4F8F-86F8-4BFA4D97BBE6}"/>
    <cellStyle name="Normal 35 3 4" xfId="17279" xr:uid="{C52AE386-536D-4127-97EC-0A5D0D297792}"/>
    <cellStyle name="Normal 35 3 4 2" xfId="17280" xr:uid="{E77A9F68-72ED-4311-9195-57B7E5FA6CDB}"/>
    <cellStyle name="Normal 35 3 5" xfId="17281" xr:uid="{06B5F19F-FCA7-42F9-BE93-F5CA63D0BE31}"/>
    <cellStyle name="Normal 35 4" xfId="216" xr:uid="{73E92544-D181-4A0E-B716-96AFF09DC39D}"/>
    <cellStyle name="Normal 35 4 2" xfId="312" xr:uid="{62167FF6-84F7-4378-A687-2B3FB2DE78B7}"/>
    <cellStyle name="Normal 35 4 2 2" xfId="17282" xr:uid="{AA171754-0535-46C9-BEC3-B2623BF9A929}"/>
    <cellStyle name="Normal 35 4 2 2 2" xfId="17283" xr:uid="{14406D06-1623-48B7-BAE8-CDC0DCBFB9C8}"/>
    <cellStyle name="Normal 35 4 2 3" xfId="17284" xr:uid="{0BF72C41-49BD-4FE6-BF37-B5A16C7AD4CA}"/>
    <cellStyle name="Normal 35 4 3" xfId="17285" xr:uid="{DA49C255-C969-4A89-BA4C-E33D77382B26}"/>
    <cellStyle name="Normal 35 4 3 2" xfId="17286" xr:uid="{2C89C49F-EBD2-49A1-9059-7A919CAB4D80}"/>
    <cellStyle name="Normal 35 4 4" xfId="17287" xr:uid="{C462E779-02FF-4D9E-9704-2B50DCAE202F}"/>
    <cellStyle name="Normal 35 5" xfId="283" xr:uid="{C5D55F17-C948-4477-ABF0-37EA10848C2D}"/>
    <cellStyle name="Normal 35 5 2" xfId="17288" xr:uid="{BE5FEC5F-7123-447B-B8AB-0000D689C9F8}"/>
    <cellStyle name="Normal 35 5 2 2" xfId="17289" xr:uid="{7AC1FC0C-21C5-4B2E-BE3B-3DDCDC363628}"/>
    <cellStyle name="Normal 35 5 2 2 2" xfId="17290" xr:uid="{BAA85553-4AB8-444B-B0CB-F308F63D9E61}"/>
    <cellStyle name="Normal 35 5 2 3" xfId="17291" xr:uid="{307C15DD-BE9A-480B-A543-4209768E66B0}"/>
    <cellStyle name="Normal 35 5 3" xfId="17292" xr:uid="{C00F9558-46C3-4389-955E-F0559F11BB5B}"/>
    <cellStyle name="Normal 35 5 3 2" xfId="17293" xr:uid="{EB95D096-3874-4958-BEAE-6AA91B34CC3A}"/>
    <cellStyle name="Normal 35 5 4" xfId="17294" xr:uid="{F89C6898-29FC-4BD0-B043-182D33DF73F9}"/>
    <cellStyle name="Normal 35 6" xfId="6959" xr:uid="{4D679F0B-92D1-4DBA-BFD0-39E73C089F30}"/>
    <cellStyle name="Normal 35 6 2" xfId="17296" xr:uid="{21F0CCBA-BA7B-46BB-A540-566939FE0465}"/>
    <cellStyle name="Normal 35 6 2 2" xfId="17297" xr:uid="{1F8CF81C-30B9-41E3-8DED-CBE4BE679B9A}"/>
    <cellStyle name="Normal 35 6 3" xfId="17298" xr:uid="{4EB011FF-C3C7-4349-BC1D-E4ADF21399CA}"/>
    <cellStyle name="Normal 35 6 4" xfId="17295" xr:uid="{4BE955E2-E181-4092-B0E8-0233C0154229}"/>
    <cellStyle name="Normal 35 7" xfId="17299" xr:uid="{9B0336A5-B419-4CD0-88F5-1E2B087C98EF}"/>
    <cellStyle name="Normal 35 7 2" xfId="17300" xr:uid="{1758D21F-7A5D-4FEB-B42D-4CE6C8E72732}"/>
    <cellStyle name="Normal 35 8" xfId="17301" xr:uid="{C5C83D73-C68A-479D-8C96-F119AD7E4611}"/>
    <cellStyle name="Normal 35 9" xfId="17172" xr:uid="{AA92D1CB-9012-46E5-872A-FE5628A3967A}"/>
    <cellStyle name="Normal 36" xfId="6961" xr:uid="{96B06ADA-792A-4D89-92EF-EE6F8379DBAC}"/>
    <cellStyle name="Normal 36 2" xfId="6962" xr:uid="{10FD2DF9-0F26-45DF-B112-7507D85D5DF3}"/>
    <cellStyle name="Normal 37" xfId="6963" xr:uid="{13533EDA-A041-44AE-BC0E-FE8D3B5EAFB2}"/>
    <cellStyle name="Normal 37 2" xfId="6964" xr:uid="{F62970E6-5EEA-4EEE-95C8-81C1610C14D6}"/>
    <cellStyle name="Normal 38" xfId="6965" xr:uid="{265A8D5C-FBD3-4613-AB30-173CB3D542ED}"/>
    <cellStyle name="Normal 38 2" xfId="6966" xr:uid="{64AF5BEB-D192-4205-B03C-D458CE7B2B88}"/>
    <cellStyle name="Normal 39" xfId="6967" xr:uid="{C2B0E0A9-66E6-4085-B361-37C7619B3154}"/>
    <cellStyle name="Normal 4" xfId="33" xr:uid="{21E61202-2A2D-462D-AEA8-74F3B935C994}"/>
    <cellStyle name="Normal 4 10" xfId="6968" xr:uid="{E75DC014-5550-4841-8C3B-CC2CED784761}"/>
    <cellStyle name="Normal 4 11" xfId="6969" xr:uid="{A203DC09-7A6A-4545-B2AA-B634448B4DE1}"/>
    <cellStyle name="Normal 4 12" xfId="11328" xr:uid="{EBA2DC9A-734F-4078-A59C-36614175A309}"/>
    <cellStyle name="Normal 4 13" xfId="11402" xr:uid="{6F7DA333-C12A-4FBD-B398-9EBE4FE4037C}"/>
    <cellStyle name="Normal 4 14" xfId="12810" xr:uid="{7EDD6C55-8FFC-4E3A-B496-BA15099D2D7A}"/>
    <cellStyle name="Normal 4 15" xfId="572" xr:uid="{C20EA7A3-5DA1-40F2-A6FA-47C82145520B}"/>
    <cellStyle name="Normal 4 16" xfId="17139" xr:uid="{74DDBF89-3D32-4048-98FD-CB9E30FD6A18}"/>
    <cellStyle name="Normal 4 17" xfId="17408" xr:uid="{0130C239-8FA3-4EEB-A8F7-AC8BCE494EBA}"/>
    <cellStyle name="Normal 4 18" xfId="17593" xr:uid="{8E726224-0021-4280-8920-FBF491DF1D73}"/>
    <cellStyle name="Normal 4 2" xfId="192" xr:uid="{B42E6C53-29C4-410E-AF27-DBA81CABF997}"/>
    <cellStyle name="Normal 4 2 10" xfId="6971" xr:uid="{BB793878-C6D4-47E2-A53E-94A8DBC7AA15}"/>
    <cellStyle name="Normal 4 2 10 2" xfId="6972" xr:uid="{3B6C54C5-5232-4044-AB58-A35895DA3E25}"/>
    <cellStyle name="Normal 4 2 11" xfId="6973" xr:uid="{6344AB2F-81EA-4F05-B618-E54AA0155ACD}"/>
    <cellStyle name="Normal 4 2 11 2" xfId="6974" xr:uid="{5735DC00-2E69-4B8F-9306-7D07A00D9718}"/>
    <cellStyle name="Normal 4 2 12" xfId="6975" xr:uid="{A7F2D29A-1FF2-4CE2-BD0A-57D95AE2B367}"/>
    <cellStyle name="Normal 4 2 13" xfId="6970" xr:uid="{A372498F-5CBF-47B4-B298-7F4F0267B6D3}"/>
    <cellStyle name="Normal 4 2 14" xfId="17494" xr:uid="{AC629434-51C3-477B-B3B2-353967D81789}"/>
    <cellStyle name="Normal 4 2 2" xfId="260" xr:uid="{0CC57CAA-0C86-46EA-8C6A-D6A59773A2FC}"/>
    <cellStyle name="Normal 4 2 2 2" xfId="339" xr:uid="{C3FCDE1C-EA5B-4829-9161-0EDB44ED03E5}"/>
    <cellStyle name="Normal 4 2 2 2 2" xfId="6978" xr:uid="{799CD8BE-4E0A-4F11-B4FD-5B8CC15C6980}"/>
    <cellStyle name="Normal 4 2 2 2 2 2" xfId="6979" xr:uid="{67D66FA7-13ED-4752-992A-05FC125924D6}"/>
    <cellStyle name="Normal 4 2 2 2 3" xfId="6980" xr:uid="{2E8FC96C-0DA5-4ABD-8417-ED803C0C783B}"/>
    <cellStyle name="Normal 4 2 2 2 3 2" xfId="6981" xr:uid="{C8AABDF4-3D99-48DF-996E-1486102BE179}"/>
    <cellStyle name="Normal 4 2 2 2 4" xfId="6982" xr:uid="{A9B20478-1217-476D-8889-65838770157A}"/>
    <cellStyle name="Normal 4 2 2 2 5" xfId="6977" xr:uid="{531D4730-F059-4417-BC42-413BBE191357}"/>
    <cellStyle name="Normal 4 2 2 3" xfId="6983" xr:uid="{BC18B244-8D56-404D-8728-3779436B71CA}"/>
    <cellStyle name="Normal 4 2 2 3 2" xfId="6984" xr:uid="{7EC7BFF2-890B-4021-8563-9F56F08F7A72}"/>
    <cellStyle name="Normal 4 2 2 3 2 2" xfId="6985" xr:uid="{04BD0929-E8A1-440F-BFAC-0254B785D118}"/>
    <cellStyle name="Normal 4 2 2 3 3" xfId="6986" xr:uid="{DCC9D6C8-8AB3-436A-BCE0-274C5967CD1E}"/>
    <cellStyle name="Normal 4 2 2 3 3 2" xfId="6987" xr:uid="{80B89638-C2C0-4968-8D79-E7A6438EC485}"/>
    <cellStyle name="Normal 4 2 2 3 4" xfId="6988" xr:uid="{0E551F0F-ED1C-47C5-B3A2-DE0457A9F478}"/>
    <cellStyle name="Normal 4 2 2 4" xfId="6989" xr:uid="{1BC80286-8F5B-4C36-9DEA-E0856F2DC5F3}"/>
    <cellStyle name="Normal 4 2 2 4 2" xfId="6990" xr:uid="{7CF3BF4D-C253-4AAF-83E5-E0A1451B892D}"/>
    <cellStyle name="Normal 4 2 2 4 2 2" xfId="6991" xr:uid="{D376EDCE-339B-4600-919F-8D1A9704248C}"/>
    <cellStyle name="Normal 4 2 2 4 3" xfId="6992" xr:uid="{932A114D-2ABC-4653-9BB3-F2D275D8B8C2}"/>
    <cellStyle name="Normal 4 2 2 4 3 2" xfId="6993" xr:uid="{E0E2E4F4-3534-4203-B742-997A45C5F09E}"/>
    <cellStyle name="Normal 4 2 2 4 4" xfId="6994" xr:uid="{64C24697-7D2B-4F48-9644-AA1D8B63C514}"/>
    <cellStyle name="Normal 4 2 2 5" xfId="6995" xr:uid="{F130330A-3D6C-4615-BF74-FD33F1803710}"/>
    <cellStyle name="Normal 4 2 2 5 2" xfId="6996" xr:uid="{76B6BE51-9F05-4009-8ECF-E12981AF5688}"/>
    <cellStyle name="Normal 4 2 2 6" xfId="6997" xr:uid="{3A2C4943-CE32-4BB9-A51B-439A79C00663}"/>
    <cellStyle name="Normal 4 2 2 6 2" xfId="6998" xr:uid="{EC3A7C25-8B76-4A11-9F57-7B980A6A13A6}"/>
    <cellStyle name="Normal 4 2 2 7" xfId="6999" xr:uid="{C061A329-7A9C-47ED-A75F-DA592101A698}"/>
    <cellStyle name="Normal 4 2 2 8" xfId="6976" xr:uid="{893CEF80-C1F1-4E74-958B-BBE1EEAB67E4}"/>
    <cellStyle name="Normal 4 2 2_NOI Ok" xfId="7000" xr:uid="{D766B88C-3322-4BAE-B418-D48D73D3147F}"/>
    <cellStyle name="Normal 4 2 3" xfId="411" xr:uid="{3138116D-8F62-4A45-ACB2-D3F4468CD34A}"/>
    <cellStyle name="Normal 4 2 3 2" xfId="7002" xr:uid="{0965B502-3A2A-49C5-99AF-840EF80A5D48}"/>
    <cellStyle name="Normal 4 2 3 2 2" xfId="7003" xr:uid="{DD0483AD-CCEF-42D7-989E-8B1602129056}"/>
    <cellStyle name="Normal 4 2 3 2 2 2" xfId="7004" xr:uid="{B8127D8A-A5DD-4939-BE2D-8C90743ADBFE}"/>
    <cellStyle name="Normal 4 2 3 2 3" xfId="7005" xr:uid="{DAB96A0F-C838-47A7-A80E-AA4FA181F9A6}"/>
    <cellStyle name="Normal 4 2 3 2 3 2" xfId="7006" xr:uid="{E46A90CF-669B-42EF-8FB0-2043916C60A6}"/>
    <cellStyle name="Normal 4 2 3 2 4" xfId="7007" xr:uid="{33127DF3-6ED2-4B11-B5EC-DC5A70603E99}"/>
    <cellStyle name="Normal 4 2 3 3" xfId="7008" xr:uid="{DB33C9F7-1396-49FF-A622-383C92859E43}"/>
    <cellStyle name="Normal 4 2 3 3 2" xfId="7009" xr:uid="{D14BC2AB-3A39-4F53-81E9-E9971AC8E7A3}"/>
    <cellStyle name="Normal 4 2 3 3 2 2" xfId="7010" xr:uid="{AD1990AC-EAE5-42A4-A493-8DE0070FA2FF}"/>
    <cellStyle name="Normal 4 2 3 3 3" xfId="7011" xr:uid="{98C2838B-CD88-4D52-80CD-CD66C7D830F8}"/>
    <cellStyle name="Normal 4 2 3 3 3 2" xfId="7012" xr:uid="{435595B4-F643-4951-9940-126A0249069E}"/>
    <cellStyle name="Normal 4 2 3 3 4" xfId="7013" xr:uid="{AC88CDED-1CE1-4222-B3CF-6D178310EFF1}"/>
    <cellStyle name="Normal 4 2 3 4" xfId="7014" xr:uid="{587C7C21-A2D9-4D8B-A204-CC4D54157ABA}"/>
    <cellStyle name="Normal 4 2 3 4 2" xfId="7015" xr:uid="{4588456D-89B4-4764-BF61-B7F11FB9B633}"/>
    <cellStyle name="Normal 4 2 3 4 2 2" xfId="7016" xr:uid="{5F0006ED-D2A4-44AD-972B-4A9D5EE20338}"/>
    <cellStyle name="Normal 4 2 3 4 3" xfId="7017" xr:uid="{933DA7FA-790D-43F2-BE65-BB798630B964}"/>
    <cellStyle name="Normal 4 2 3 4 3 2" xfId="7018" xr:uid="{C6BE6334-B6BD-46C6-8002-97DE82EBCDF5}"/>
    <cellStyle name="Normal 4 2 3 4 4" xfId="7019" xr:uid="{82451997-7E4C-447D-A83E-0131831FBC14}"/>
    <cellStyle name="Normal 4 2 3 5" xfId="7020" xr:uid="{2A96802F-4C76-4A6E-9785-88441F936F57}"/>
    <cellStyle name="Normal 4 2 3 5 2" xfId="7021" xr:uid="{F02C4B9F-F4DF-4715-A8F6-6B84CF63268F}"/>
    <cellStyle name="Normal 4 2 3 6" xfId="7022" xr:uid="{6FA78045-9271-4BEE-B4C2-A3AC318C7BDA}"/>
    <cellStyle name="Normal 4 2 3 6 2" xfId="7023" xr:uid="{AAC74F31-60A1-4295-B3F8-093594F5B743}"/>
    <cellStyle name="Normal 4 2 3 7" xfId="7024" xr:uid="{5555A191-07B3-4C53-A6FD-78D142C9312D}"/>
    <cellStyle name="Normal 4 2 3 8" xfId="7001" xr:uid="{43DC7306-2E91-45FA-92F3-78CBA64A910C}"/>
    <cellStyle name="Normal 4 2 3_NOI Ok" xfId="7025" xr:uid="{460CAC24-7913-4D65-B833-9F56A004231F}"/>
    <cellStyle name="Normal 4 2 4" xfId="7026" xr:uid="{B71B6539-5F39-4A29-BCCA-8859F4B80F6B}"/>
    <cellStyle name="Normal 4 2 4 2" xfId="7027" xr:uid="{EB1BC392-737A-4711-822B-56FA8A27AE47}"/>
    <cellStyle name="Normal 4 2 4 2 2" xfId="7028" xr:uid="{C6650145-3FAF-4070-AEB8-AF62B3362202}"/>
    <cellStyle name="Normal 4 2 4 2 2 2" xfId="7029" xr:uid="{02846F2F-3C33-4CD0-8F9A-E3813B1AD8DC}"/>
    <cellStyle name="Normal 4 2 4 2 3" xfId="7030" xr:uid="{9A794C71-7A16-4AFE-B90F-E2F35FDECA75}"/>
    <cellStyle name="Normal 4 2 4 2 3 2" xfId="7031" xr:uid="{805AE45B-692E-4A28-9487-0251D2C0874D}"/>
    <cellStyle name="Normal 4 2 4 2 4" xfId="7032" xr:uid="{2121BF36-2CE1-48DA-AD6A-EEB8144A0A6E}"/>
    <cellStyle name="Normal 4 2 4 3" xfId="7033" xr:uid="{71D9E648-3BFF-4CFC-8BDE-228D00030A31}"/>
    <cellStyle name="Normal 4 2 4 3 2" xfId="7034" xr:uid="{94B3C8E9-79AB-4CAF-A68D-2D1AAD6C46A9}"/>
    <cellStyle name="Normal 4 2 4 3 2 2" xfId="7035" xr:uid="{D6121F2A-B1E2-4A80-A3E2-CC3F6A1FBCD8}"/>
    <cellStyle name="Normal 4 2 4 3 3" xfId="7036" xr:uid="{C5A1A456-041B-411E-8D66-5DF3FCFC7462}"/>
    <cellStyle name="Normal 4 2 4 3 3 2" xfId="7037" xr:uid="{FD9CECED-4A44-469F-B452-04DD6A2A9B86}"/>
    <cellStyle name="Normal 4 2 4 3 4" xfId="7038" xr:uid="{1ADC8331-75B4-48C0-B257-928EADD6951F}"/>
    <cellStyle name="Normal 4 2 4 4" xfId="7039" xr:uid="{93969014-6E4C-4A41-B19E-5C6D8B627269}"/>
    <cellStyle name="Normal 4 2 4 4 2" xfId="7040" xr:uid="{4DF5AE3D-0F61-4D88-8A1A-7040AC1E5FEF}"/>
    <cellStyle name="Normal 4 2 4 4 2 2" xfId="7041" xr:uid="{8CB68CB1-BA64-47EB-8E8A-B6FFDE963327}"/>
    <cellStyle name="Normal 4 2 4 4 3" xfId="7042" xr:uid="{6262A337-10AB-4286-ABB3-DC152307BF5B}"/>
    <cellStyle name="Normal 4 2 4 4 3 2" xfId="7043" xr:uid="{B8C766F8-171D-4AA1-A87E-D51480CAC6D4}"/>
    <cellStyle name="Normal 4 2 4 4 4" xfId="7044" xr:uid="{F17D683E-2F8F-434F-9020-D1B845435A63}"/>
    <cellStyle name="Normal 4 2 4 5" xfId="7045" xr:uid="{9A85C6A6-D559-41AC-AF18-57B08CEE4C34}"/>
    <cellStyle name="Normal 4 2 4 5 2" xfId="7046" xr:uid="{FB973837-BD0D-420D-9A0C-9E5916F7D1A4}"/>
    <cellStyle name="Normal 4 2 4 6" xfId="7047" xr:uid="{A88146A2-6FDA-4176-8BD0-954300B17349}"/>
    <cellStyle name="Normal 4 2 4 6 2" xfId="7048" xr:uid="{A8793DC7-4EEC-4906-B399-04E21E1DE6B1}"/>
    <cellStyle name="Normal 4 2 4 7" xfId="7049" xr:uid="{B50EBBDC-A71A-45A9-8DE1-D5B35ADB4D82}"/>
    <cellStyle name="Normal 4 2 4_NOI Ok" xfId="7050" xr:uid="{09525FB7-6427-4AAF-8A1A-3E5421F816F5}"/>
    <cellStyle name="Normal 4 2 5" xfId="7051" xr:uid="{3615C3BE-DF73-4D55-B48C-BC92C7304CF3}"/>
    <cellStyle name="Normal 4 2 5 2" xfId="7052" xr:uid="{EF30BCF7-66F2-49E7-9F7B-CBBDE8998C7E}"/>
    <cellStyle name="Normal 4 2 5 2 2" xfId="7053" xr:uid="{4D23974A-7973-4CCF-99A7-782869EDDCDE}"/>
    <cellStyle name="Normal 4 2 5 2 2 2" xfId="7054" xr:uid="{87372D06-89A7-4217-9A27-DFFC00F37DA3}"/>
    <cellStyle name="Normal 4 2 5 2 3" xfId="7055" xr:uid="{9FEE9634-BDEC-499F-A7FA-25BD29492793}"/>
    <cellStyle name="Normal 4 2 5 2 3 2" xfId="7056" xr:uid="{5BD9F7B0-18DA-4C21-BAB7-46BE5B216398}"/>
    <cellStyle name="Normal 4 2 5 2 4" xfId="7057" xr:uid="{3E7ADC5D-D8A1-491C-A28D-9428D78157B4}"/>
    <cellStyle name="Normal 4 2 5 3" xfId="7058" xr:uid="{80B34765-AD41-41F8-A1AE-49313A04CB05}"/>
    <cellStyle name="Normal 4 2 5 3 2" xfId="7059" xr:uid="{A19A46BD-3D80-42C5-B2D7-A023C54280E6}"/>
    <cellStyle name="Normal 4 2 5 3 2 2" xfId="7060" xr:uid="{E8D6CC40-A119-4D9B-ABD8-4E990D141A70}"/>
    <cellStyle name="Normal 4 2 5 3 3" xfId="7061" xr:uid="{5B18D6C7-727E-4691-86E9-7458A51B789D}"/>
    <cellStyle name="Normal 4 2 5 3 3 2" xfId="7062" xr:uid="{209994F7-932D-4268-A426-F0B8BA0A7EBA}"/>
    <cellStyle name="Normal 4 2 5 3 4" xfId="7063" xr:uid="{390519BB-6EA4-4CD1-8479-547456B9277C}"/>
    <cellStyle name="Normal 4 2 5 4" xfId="7064" xr:uid="{4AE2C4E4-9D8D-424F-8F72-E5B39B4AE32A}"/>
    <cellStyle name="Normal 4 2 5 4 2" xfId="7065" xr:uid="{FEC51537-E516-471B-AA17-D9DEBB39878F}"/>
    <cellStyle name="Normal 4 2 5 4 2 2" xfId="7066" xr:uid="{466374B1-F1FD-44B8-9AC3-D090C476D8D3}"/>
    <cellStyle name="Normal 4 2 5 4 3" xfId="7067" xr:uid="{EA26292C-3C4E-48B9-A543-98590D8188DD}"/>
    <cellStyle name="Normal 4 2 5 4 3 2" xfId="7068" xr:uid="{13356E0D-6B6E-41EE-8B9C-15FEAEB5C6E5}"/>
    <cellStyle name="Normal 4 2 5 4 4" xfId="7069" xr:uid="{19E7844F-3A99-4060-B294-513F662A996A}"/>
    <cellStyle name="Normal 4 2 5 5" xfId="7070" xr:uid="{58DAD792-1E51-48CE-9837-6C4EBE4227B4}"/>
    <cellStyle name="Normal 4 2 5 5 2" xfId="7071" xr:uid="{0D38BFA5-2778-4BBD-B27F-8C3A87C10429}"/>
    <cellStyle name="Normal 4 2 5 6" xfId="7072" xr:uid="{656FAF34-C250-4E51-B378-485A0EC2D0B2}"/>
    <cellStyle name="Normal 4 2 5 6 2" xfId="7073" xr:uid="{3CE9BBD2-FDCB-493E-AE48-68B99BBBCF26}"/>
    <cellStyle name="Normal 4 2 5 7" xfId="7074" xr:uid="{952B0077-273E-494E-BCFE-54D1326B6EB4}"/>
    <cellStyle name="Normal 4 2 5_NOI Ok" xfId="7075" xr:uid="{F44C4083-499C-404D-9FB7-A82B4BA8FCEF}"/>
    <cellStyle name="Normal 4 2 6" xfId="7076" xr:uid="{F4EF29CC-497F-4202-BAFA-5FFB0569EC03}"/>
    <cellStyle name="Normal 4 2 6 2" xfId="7077" xr:uid="{83F1D2BB-1BEB-48E9-ABC6-3B6F96607FB5}"/>
    <cellStyle name="Normal 4 2 6 2 2" xfId="7078" xr:uid="{7F7E3753-6457-45B8-B01E-E1C4EFD9B632}"/>
    <cellStyle name="Normal 4 2 6 3" xfId="7079" xr:uid="{86056231-2ADB-4392-858C-DF9A70B9B7A5}"/>
    <cellStyle name="Normal 4 2 6 3 2" xfId="7080" xr:uid="{F9A7D2F9-1FAE-48CB-983A-FE9E77C1A290}"/>
    <cellStyle name="Normal 4 2 6 4" xfId="7081" xr:uid="{D63C27D3-6EFD-4DA8-87B9-F21C22FDD0A3}"/>
    <cellStyle name="Normal 4 2 7" xfId="7082" xr:uid="{946D6DB7-67AA-4138-992F-68DA2E272954}"/>
    <cellStyle name="Normal 4 2 7 2" xfId="7083" xr:uid="{08AFFC4A-CDB0-46E0-A388-DA8574FA0BDD}"/>
    <cellStyle name="Normal 4 2 7 2 2" xfId="7084" xr:uid="{B6D5FEC9-BF61-4245-B23A-34F0E0553071}"/>
    <cellStyle name="Normal 4 2 7 3" xfId="7085" xr:uid="{E9E18D5E-E9CB-43D9-9ECC-4A7FC93B8F07}"/>
    <cellStyle name="Normal 4 2 7 3 2" xfId="7086" xr:uid="{926EF286-64DD-4203-ABB1-8D579AF3906C}"/>
    <cellStyle name="Normal 4 2 7 4" xfId="7087" xr:uid="{DF180BA1-5C6D-477A-B878-B5E3713A6496}"/>
    <cellStyle name="Normal 4 2 8" xfId="7088" xr:uid="{BE283D94-8195-4390-B8DA-AB8318E9F9E0}"/>
    <cellStyle name="Normal 4 2 8 2" xfId="7089" xr:uid="{D61EDFF7-A285-4906-9C75-4A198923233F}"/>
    <cellStyle name="Normal 4 2 8 2 2" xfId="7090" xr:uid="{99C6EF86-5388-44B3-A2FE-0904260F8599}"/>
    <cellStyle name="Normal 4 2 8 3" xfId="7091" xr:uid="{E649DD6C-4EAA-439A-99B0-28F8AA2376BE}"/>
    <cellStyle name="Normal 4 2 8 3 2" xfId="7092" xr:uid="{563004BA-5EC5-4708-9717-1B60A5F74FF6}"/>
    <cellStyle name="Normal 4 2 8 4" xfId="7093" xr:uid="{A1EEB47F-55A7-4C57-863C-5A070F925DC4}"/>
    <cellStyle name="Normal 4 2 9" xfId="7094" xr:uid="{B321A6CC-285B-4770-A115-39D591BA0AA3}"/>
    <cellStyle name="Normal 4 2 9 2" xfId="7095" xr:uid="{1AB80228-F504-4DA6-B669-6DF05457F112}"/>
    <cellStyle name="Normal 4 2 9 2 2" xfId="7096" xr:uid="{8BF72B11-BE00-45BD-88BA-29276E6F7A2B}"/>
    <cellStyle name="Normal 4 2 9 3" xfId="7097" xr:uid="{1C9AA13D-DB44-40F0-9082-E0E24A829E74}"/>
    <cellStyle name="Normal 4 2 9 3 2" xfId="7098" xr:uid="{45D695D8-8E31-4613-8E0C-4F432096F6C6}"/>
    <cellStyle name="Normal 4 2 9 4" xfId="7099" xr:uid="{D20718AD-9C6C-4BFA-B610-CE988E19C149}"/>
    <cellStyle name="Normal 4 2_NOI Ok" xfId="7100" xr:uid="{387DF929-8503-4F2C-8921-C28B7DB67873}"/>
    <cellStyle name="Normal 4 3" xfId="259" xr:uid="{406CA921-2800-42A0-98C3-587FF5C7D5E0}"/>
    <cellStyle name="Normal 4 3 2" xfId="338" xr:uid="{1DCBB974-AE20-4389-9E8B-DE9F29F2326D}"/>
    <cellStyle name="Normal 4 3 2 2" xfId="7103" xr:uid="{B6351021-EA5B-4890-8283-3C0484206742}"/>
    <cellStyle name="Normal 4 3 2 2 2" xfId="7104" xr:uid="{2381723D-1A46-4EE0-966C-86386DEE977B}"/>
    <cellStyle name="Normal 4 3 2 2 2 2" xfId="7105" xr:uid="{F83F5162-484F-4B35-A14E-FC417A09BFA4}"/>
    <cellStyle name="Normal 4 3 2 2 3" xfId="7106" xr:uid="{84BAFFB6-FBDC-44C8-A606-AB10C6BD43BC}"/>
    <cellStyle name="Normal 4 3 2 2 3 2" xfId="7107" xr:uid="{5D6E1C94-B5DA-4D3F-B53E-C00583399068}"/>
    <cellStyle name="Normal 4 3 2 2 4" xfId="7108" xr:uid="{FB9B9425-A526-4EA1-8E0D-4A867441294A}"/>
    <cellStyle name="Normal 4 3 2 2 4 2" xfId="7109" xr:uid="{C52445E6-3DC9-4338-ABF3-556ECB4FFCF1}"/>
    <cellStyle name="Normal 4 3 2 2 4 2 2" xfId="7110" xr:uid="{5346AC91-FC63-4590-85CF-6D5B72D5D76B}"/>
    <cellStyle name="Normal 4 3 2 2 4 3" xfId="7111" xr:uid="{4C24D31E-306D-4123-B0F4-DC588C2CF8F3}"/>
    <cellStyle name="Normal 4 3 2 2 5" xfId="7112" xr:uid="{11F5DDFE-58B7-4DCF-84A8-D2497F5AFD9D}"/>
    <cellStyle name="Normal 4 3 2 3" xfId="7113" xr:uid="{E2F3A5B3-004A-46FD-BCF9-0EB514A2E39E}"/>
    <cellStyle name="Normal 4 3 2 3 2" xfId="7114" xr:uid="{924B944A-2573-4BC7-AF65-371AB264A664}"/>
    <cellStyle name="Normal 4 3 2 3 2 2" xfId="7115" xr:uid="{FB0C6A7D-394A-4F9B-8DB3-0943618927D5}"/>
    <cellStyle name="Normal 4 3 2 3 3" xfId="7116" xr:uid="{A29DA39E-A9F5-4CEA-9BE6-0F4CF726B674}"/>
    <cellStyle name="Normal 4 3 2 3 3 2" xfId="7117" xr:uid="{9A180D8E-F033-4434-A129-00981113FD5D}"/>
    <cellStyle name="Normal 4 3 2 3 4" xfId="7118" xr:uid="{B0F66AA3-DFF7-47CA-AA98-B1095B325ABD}"/>
    <cellStyle name="Normal 4 3 2 4" xfId="7119" xr:uid="{26B73301-9D0F-4042-8051-5482D0123850}"/>
    <cellStyle name="Normal 4 3 2 4 2" xfId="7120" xr:uid="{DA1128FD-E3B4-4D72-8662-D6D2F73EABFC}"/>
    <cellStyle name="Normal 4 3 2 4 2 2" xfId="7121" xr:uid="{431CF61A-5769-4E31-9A5D-3FCEC07EFCFF}"/>
    <cellStyle name="Normal 4 3 2 4 3" xfId="7122" xr:uid="{13EEAF1F-230A-4BA1-B691-2D687FD6A36C}"/>
    <cellStyle name="Normal 4 3 2 4 3 2" xfId="7123" xr:uid="{A12DD1A0-0EFC-4C8F-8B11-4804646B5F5E}"/>
    <cellStyle name="Normal 4 3 2 4 4" xfId="7124" xr:uid="{25BFB51A-F155-4C45-BD4A-BF1D763D52FF}"/>
    <cellStyle name="Normal 4 3 2 5" xfId="7125" xr:uid="{C7106537-9B43-4ABA-A4D3-9CF0C4CF6C5D}"/>
    <cellStyle name="Normal 4 3 2 5 2" xfId="7126" xr:uid="{B8C7F7D9-6244-4BA1-A5EE-AC3CA18C1AD9}"/>
    <cellStyle name="Normal 4 3 2 6" xfId="7127" xr:uid="{CF8BDCF2-E83E-44B6-B7C5-53615D56DF7D}"/>
    <cellStyle name="Normal 4 3 2 6 2" xfId="7128" xr:uid="{333597BB-01AD-4A33-8732-74D1F4F1C070}"/>
    <cellStyle name="Normal 4 3 2 7" xfId="7129" xr:uid="{BE59F3E5-F000-473D-87AC-0E836250164C}"/>
    <cellStyle name="Normal 4 3 2 8" xfId="7102" xr:uid="{6424930F-28F6-4C6B-B283-0789F19CE340}"/>
    <cellStyle name="Normal 4 3 2_NOI Ok" xfId="7130" xr:uid="{AC5D267F-921F-4B1A-8A5A-A8C2E9818CDF}"/>
    <cellStyle name="Normal 4 3 3" xfId="7131" xr:uid="{DB9EDBFB-0630-481C-BB02-CFD4868A8800}"/>
    <cellStyle name="Normal 4 3 3 2" xfId="7132" xr:uid="{46DCF077-E6DB-43F3-9B5E-A33AAEDF5CF4}"/>
    <cellStyle name="Normal 4 3 3 2 2" xfId="7133" xr:uid="{6D20CF0A-681D-4A61-A747-0A19E25F96B4}"/>
    <cellStyle name="Normal 4 3 3 3" xfId="7134" xr:uid="{9818BC09-5E7A-4479-809C-F5AF4172EC88}"/>
    <cellStyle name="Normal 4 3 3 3 2" xfId="7135" xr:uid="{26D6FCE2-9412-4EBF-B6C3-C2B031C16D30}"/>
    <cellStyle name="Normal 4 3 3 4" xfId="7136" xr:uid="{274B1F9A-C377-462F-B240-56B58781D422}"/>
    <cellStyle name="Normal 4 3 4" xfId="7137" xr:uid="{B7F32BF6-DEF9-44B0-9B14-1B092A3D4720}"/>
    <cellStyle name="Normal 4 3 4 2" xfId="7138" xr:uid="{998538ED-3381-43BD-A715-22F4221E692B}"/>
    <cellStyle name="Normal 4 3 4 2 2" xfId="7139" xr:uid="{B7E4AAB5-ABED-4B4C-8DF4-26924980A5DC}"/>
    <cellStyle name="Normal 4 3 4 3" xfId="7140" xr:uid="{7636BD18-0E33-4B6A-B91B-321E8398625A}"/>
    <cellStyle name="Normal 4 3 4 3 2" xfId="7141" xr:uid="{525D09B8-9B27-4312-BC4E-1B614EDD83B5}"/>
    <cellStyle name="Normal 4 3 4 4" xfId="7142" xr:uid="{C3B66493-2D28-461F-8769-9999AF152609}"/>
    <cellStyle name="Normal 4 3 5" xfId="7143" xr:uid="{EBB1115F-2D26-4195-A20A-89166B6612DC}"/>
    <cellStyle name="Normal 4 3 5 2" xfId="7144" xr:uid="{3A162A58-831B-4839-9217-3608582C1C3E}"/>
    <cellStyle name="Normal 4 3 5 2 2" xfId="7145" xr:uid="{EADAE6BC-0E40-411F-B64E-C70C9A4982D3}"/>
    <cellStyle name="Normal 4 3 5 3" xfId="7146" xr:uid="{0A429E2C-E02D-4630-8FC2-E57D37D65E1A}"/>
    <cellStyle name="Normal 4 3 5 3 2" xfId="7147" xr:uid="{9BBC39CD-8237-44F3-8317-B28C27817BC8}"/>
    <cellStyle name="Normal 4 3 5 4" xfId="7148" xr:uid="{6EBE42CE-3261-4975-8060-569DD0DE84C0}"/>
    <cellStyle name="Normal 4 3 6" xfId="7149" xr:uid="{A7C7AD5C-27E5-49C2-BD0A-1C4A85670232}"/>
    <cellStyle name="Normal 4 3 6 2" xfId="7150" xr:uid="{51D5C514-645A-4813-BEE8-EE9E95CFA35B}"/>
    <cellStyle name="Normal 4 3 7" xfId="7151" xr:uid="{477E7375-7D8B-4013-96D3-E9B6A226266F}"/>
    <cellStyle name="Normal 4 3 7 2" xfId="7152" xr:uid="{FF3A0ECA-448C-4606-A999-D6D60F1CE265}"/>
    <cellStyle name="Normal 4 3 8" xfId="7153" xr:uid="{48A803B6-6FC6-4CB8-B2F2-490B87779CE4}"/>
    <cellStyle name="Normal 4 3 9" xfId="7101" xr:uid="{67ED36DB-B2B4-4A28-AB9B-06832C17EBB9}"/>
    <cellStyle name="Normal 4 3_NOI Ok" xfId="7154" xr:uid="{DE166234-8AEA-41E2-9C15-C2822672C654}"/>
    <cellStyle name="Normal 4 4" xfId="105" xr:uid="{B38BA787-D893-41EF-8C52-83357356FCF3}"/>
    <cellStyle name="Normal 4 4 2" xfId="7156" xr:uid="{B4B2A0C0-85B4-4CF5-9BA4-096B8C1C42FB}"/>
    <cellStyle name="Normal 4 4 2 2" xfId="7157" xr:uid="{264C32E3-B92A-4D11-A318-0CD262B37E8B}"/>
    <cellStyle name="Normal 4 4 2 2 2" xfId="7158" xr:uid="{B2E81FCF-306D-4EF2-8C8E-55F6FB57B1FD}"/>
    <cellStyle name="Normal 4 4 2 3" xfId="7159" xr:uid="{858DF5F4-4581-4FC6-8EF4-D539C5E5561D}"/>
    <cellStyle name="Normal 4 4 2 3 2" xfId="7160" xr:uid="{A47C32B0-AC69-4D58-8DEC-58110834AB89}"/>
    <cellStyle name="Normal 4 4 2 4" xfId="7161" xr:uid="{D7CC1E45-3E77-4990-ADFA-AEE976D7F69C}"/>
    <cellStyle name="Normal 4 4 3" xfId="7162" xr:uid="{BA6FC64F-E6DB-4FBA-B8C3-592CBED20E21}"/>
    <cellStyle name="Normal 4 4 3 2" xfId="7163" xr:uid="{DCFA9031-362A-47AA-87FB-18DDBED7D0B8}"/>
    <cellStyle name="Normal 4 4 3 2 2" xfId="7164" xr:uid="{74C6434B-CAF1-441B-99D6-7A31BA2E3F58}"/>
    <cellStyle name="Normal 4 4 3 3" xfId="7165" xr:uid="{AA4469C0-972B-4568-B22F-EF2B37EA6E99}"/>
    <cellStyle name="Normal 4 4 3 3 2" xfId="7166" xr:uid="{AA32E846-AD04-4259-BA03-2172E759E469}"/>
    <cellStyle name="Normal 4 4 3 4" xfId="7167" xr:uid="{F107C3FB-57F5-46E6-946A-F7C666D00667}"/>
    <cellStyle name="Normal 4 4 4" xfId="7168" xr:uid="{1EA9885A-E4F3-409E-9DE1-60D3272E5E37}"/>
    <cellStyle name="Normal 4 4 4 2" xfId="7169" xr:uid="{D1023F85-6034-44F8-82B1-69265FC1E5D1}"/>
    <cellStyle name="Normal 4 4 4 2 2" xfId="7170" xr:uid="{2710E3FB-C1BD-466D-A99F-FE7C7BC43940}"/>
    <cellStyle name="Normal 4 4 4 3" xfId="7171" xr:uid="{424D9B1A-F22A-4EF8-9C5C-E5E4C74F3C23}"/>
    <cellStyle name="Normal 4 4 4 3 2" xfId="7172" xr:uid="{829A988E-6DBA-4434-9B65-AD46F0487BB1}"/>
    <cellStyle name="Normal 4 4 4 4" xfId="7173" xr:uid="{AC081C7D-F3B0-46F4-9B5C-27E2681E246C}"/>
    <cellStyle name="Normal 4 4 5" xfId="7174" xr:uid="{F849838D-E541-4404-BAA2-9DF2CBEE3AF4}"/>
    <cellStyle name="Normal 4 4 5 2" xfId="7175" xr:uid="{EA54D5B7-F132-4D7E-ADEA-565CED8EF056}"/>
    <cellStyle name="Normal 4 4 5 2 2" xfId="7176" xr:uid="{160D40B4-6EC1-4792-9F13-C27433C45A15}"/>
    <cellStyle name="Normal 4 4 5 3" xfId="7177" xr:uid="{1657F1CD-E23C-4C72-B4F5-43BFE2D2FC90}"/>
    <cellStyle name="Normal 4 4 5 3 2" xfId="7178" xr:uid="{4CC7FF29-6B84-4E50-A81E-D3D8458774B3}"/>
    <cellStyle name="Normal 4 4 5 4" xfId="7179" xr:uid="{A59BE9BA-0F92-423D-95CC-F70E92352298}"/>
    <cellStyle name="Normal 4 4 6" xfId="7180" xr:uid="{16633946-BBC5-4229-8193-1879123B6400}"/>
    <cellStyle name="Normal 4 4 6 2" xfId="7181" xr:uid="{922E41B6-96EA-4D0C-8C36-07086E073628}"/>
    <cellStyle name="Normal 4 4 7" xfId="7182" xr:uid="{656117C8-E8D0-4CC2-A1DE-E3BA671D19F7}"/>
    <cellStyle name="Normal 4 4 7 2" xfId="7183" xr:uid="{5BCA1D87-553E-4E7D-8B35-C92056DB8BBE}"/>
    <cellStyle name="Normal 4 4 8" xfId="7184" xr:uid="{45B7BB89-B391-406B-844A-631A571AE69F}"/>
    <cellStyle name="Normal 4 4 9" xfId="7155" xr:uid="{611D5F5A-E43E-4876-92EA-58A4C4AB5E4C}"/>
    <cellStyle name="Normal 4 4_NOI Ok" xfId="7185" xr:uid="{78E33B13-A1EF-4BAF-97A8-5454B7ACED76}"/>
    <cellStyle name="Normal 4 5" xfId="515" xr:uid="{F724AE6E-7C5B-45C1-A55B-3A40CFC4B290}"/>
    <cellStyle name="Normal 4 5 2" xfId="7187" xr:uid="{D27692A0-E8B6-44A1-9A7F-BE65D212FE5C}"/>
    <cellStyle name="Normal 4 5 2 2" xfId="7188" xr:uid="{CA47C7FE-5401-4E7D-8762-CDD388F9D6DC}"/>
    <cellStyle name="Normal 4 5 3" xfId="7189" xr:uid="{CDDCE503-37AA-4FF8-8A44-ADDAA60562DC}"/>
    <cellStyle name="Normal 4 5 3 2" xfId="7190" xr:uid="{3F1194C6-B6A2-4606-9A59-311CD2889346}"/>
    <cellStyle name="Normal 4 5 4" xfId="7191" xr:uid="{1E1DE9DE-58CC-452E-85F4-876827BEC7DB}"/>
    <cellStyle name="Normal 4 5 5" xfId="7186" xr:uid="{3C0AF2F6-98D3-4D37-B6B8-54C3B11B59B0}"/>
    <cellStyle name="Normal 4 6" xfId="7192" xr:uid="{B654F159-03D7-41A0-A2F0-0CCC3B20DC18}"/>
    <cellStyle name="Normal 4 6 2" xfId="7193" xr:uid="{5F1E8F27-66E6-4518-A232-7B37C817BE09}"/>
    <cellStyle name="Normal 4 6 2 2" xfId="7194" xr:uid="{A670B8E3-7DF2-4844-A60B-5B4AB2CE244D}"/>
    <cellStyle name="Normal 4 6 3" xfId="7195" xr:uid="{53078767-DDFF-42C2-91E5-38CE4EB2CB82}"/>
    <cellStyle name="Normal 4 6 3 2" xfId="7196" xr:uid="{57378319-34EC-49D9-86A8-25CCD8F676EA}"/>
    <cellStyle name="Normal 4 6 4" xfId="7197" xr:uid="{9721614D-E141-4A1E-A719-82BCEDECF326}"/>
    <cellStyle name="Normal 4 7" xfId="7198" xr:uid="{3E0F6FB3-A458-4493-BF07-BB08C896A348}"/>
    <cellStyle name="Normal 4 7 2" xfId="7199" xr:uid="{9E1A4FD0-8BEC-4A0F-AF25-829E3D871187}"/>
    <cellStyle name="Normal 4 7 2 2" xfId="7200" xr:uid="{A29CB4A4-760D-4A3B-B3C8-F66A6A3211C4}"/>
    <cellStyle name="Normal 4 7 3" xfId="7201" xr:uid="{0B2148E3-6233-4B12-951F-E992FCFC0EE7}"/>
    <cellStyle name="Normal 4 7 3 2" xfId="7202" xr:uid="{EA65AFDB-5652-41EC-807D-9B57728295BB}"/>
    <cellStyle name="Normal 4 7 4" xfId="7203" xr:uid="{2A9169C5-E013-4149-B32C-F168D6A74D9B}"/>
    <cellStyle name="Normal 4 8" xfId="7204" xr:uid="{798E43E9-B9E2-457F-A99D-EC15AC7C8878}"/>
    <cellStyle name="Normal 4 8 2" xfId="7205" xr:uid="{983B10DB-4481-48E5-BBB9-F4B334C868FE}"/>
    <cellStyle name="Normal 4 8 2 2" xfId="7206" xr:uid="{F1343C22-1510-4AA4-8706-08807E688B31}"/>
    <cellStyle name="Normal 4 8 3" xfId="7207" xr:uid="{7488492E-D2C5-460E-ABF9-1981ADC1828F}"/>
    <cellStyle name="Normal 4 8 3 2" xfId="7208" xr:uid="{08E3ECF8-B6F0-4D2C-BCBD-2C58818648FB}"/>
    <cellStyle name="Normal 4 8 4" xfId="7209" xr:uid="{F5B50115-52C5-4DF1-A898-7B74A03245B8}"/>
    <cellStyle name="Normal 4 8 4 2" xfId="7210" xr:uid="{25F0BC1A-933E-4FE1-BD74-65CD9BF45222}"/>
    <cellStyle name="Normal 4 8 5" xfId="7211" xr:uid="{7A92EC80-DF2F-4539-A37C-EDBF6CA5B72C}"/>
    <cellStyle name="Normal 4 8 5 2" xfId="7212" xr:uid="{FDE1FC1F-FB47-4AC0-8B54-27D1714AB082}"/>
    <cellStyle name="Normal 4 8 6" xfId="7213" xr:uid="{EEA6D660-F459-4235-89A2-8BDC94C9DA03}"/>
    <cellStyle name="Normal 4 9" xfId="7214" xr:uid="{63C30879-6CE8-45DA-9318-39B3A81DB3DF}"/>
    <cellStyle name="Normal 4_Gráfico Vendas - Alimentação" xfId="13312" xr:uid="{A5EC4960-8FF5-4EF6-9EFB-DF6A9A50F082}"/>
    <cellStyle name="Normal 40" xfId="7215" xr:uid="{C967C088-722A-403A-9035-AA4C47623446}"/>
    <cellStyle name="Normal 41" xfId="7216" xr:uid="{79F31CCB-9647-47FA-AF64-671EBDBEC2C7}"/>
    <cellStyle name="Normal 42" xfId="7217" xr:uid="{09060B63-7460-415D-A296-635F1AF86662}"/>
    <cellStyle name="Normal 43" xfId="7218" xr:uid="{7D8E0C2C-F0F8-4145-8DA2-C6F3FCC1F9DE}"/>
    <cellStyle name="Normal 43 2" xfId="7219" xr:uid="{9783A436-E423-4C5C-AC87-26FA8D87484C}"/>
    <cellStyle name="Normal 44" xfId="7220" xr:uid="{B98F1C06-1A1B-446C-A2EF-7807328B98A6}"/>
    <cellStyle name="Normal 45" xfId="7221" xr:uid="{5D690B3A-380D-476A-932F-A09A4E1A6F8A}"/>
    <cellStyle name="Normal 46" xfId="7222" xr:uid="{47240350-902E-4026-BAA0-143BC2EEB2AC}"/>
    <cellStyle name="Normal 47" xfId="7223" xr:uid="{0AE55CBA-6614-4B5E-8772-53647527EAD7}"/>
    <cellStyle name="Normal 48" xfId="7224" xr:uid="{6AD11A44-B006-45E5-B6A7-B5F18AF5FCFC}"/>
    <cellStyle name="Normal 49" xfId="7225" xr:uid="{F6C25AB5-536C-4468-B483-913156A90C2C}"/>
    <cellStyle name="Normal 5" xfId="56" xr:uid="{A2F59178-BB2F-4029-9620-66705312C318}"/>
    <cellStyle name="Normal 5 10" xfId="7227" xr:uid="{48628924-3BB1-48C5-A425-B5284EF4EFE9}"/>
    <cellStyle name="Normal 5 11" xfId="11329" xr:uid="{411F1624-620B-41D7-BDE4-E8FB7DB95BD3}"/>
    <cellStyle name="Normal 5 12" xfId="11441" xr:uid="{876BFFCE-765A-47C3-BEB2-2C00E14263D1}"/>
    <cellStyle name="Normal 5 13" xfId="7226" xr:uid="{66621F01-CBF3-4869-AA88-D698BF173071}"/>
    <cellStyle name="Normal 5 14" xfId="17168" xr:uid="{7260303B-1C9D-49B5-989A-57C7CC9A83FC}"/>
    <cellStyle name="Normal 5 2" xfId="156" xr:uid="{1EF482B5-7F0C-4648-8A17-B198E9EBA969}"/>
    <cellStyle name="Normal 5 2 2" xfId="7229" xr:uid="{0F158B08-89DC-4771-A98F-8A1FFE3EE80D}"/>
    <cellStyle name="Normal 5 2 2 2" xfId="7230" xr:uid="{9C8461B7-D532-4364-A902-63C5FA3FF5F5}"/>
    <cellStyle name="Normal 5 2 2 2 2" xfId="17222" xr:uid="{5E352FB4-2267-46AA-A193-31F582B4869A}"/>
    <cellStyle name="Normal 5 2 2 2 3" xfId="17202" xr:uid="{586125D7-DE92-4A12-B0D9-68EB38F728A1}"/>
    <cellStyle name="Normal 5 2 2 3" xfId="17214" xr:uid="{352EEB7A-ED5A-4A9E-9B99-B5338A88C4D8}"/>
    <cellStyle name="Normal 5 2 2 4" xfId="17190" xr:uid="{6856AC5B-9843-4782-95AC-DBB138CA051E}"/>
    <cellStyle name="Normal 5 2 2 5" xfId="17495" xr:uid="{D1804154-EA5B-46B4-98DF-11AA2CEF6328}"/>
    <cellStyle name="Normal 5 2 3" xfId="7231" xr:uid="{F3EE9768-AB44-4EBD-8DF6-6CFE3940A3BF}"/>
    <cellStyle name="Normal 5 2 3 2" xfId="7232" xr:uid="{A0C5A011-785D-4B30-98F6-CBB1A884200C}"/>
    <cellStyle name="Normal 5 2 3 2 2" xfId="17218" xr:uid="{CD816406-7B2B-4291-B01A-C42AFA4565F1}"/>
    <cellStyle name="Normal 5 2 3 3" xfId="17198" xr:uid="{AFB3E8C7-0F36-4EDE-88F6-EF1C9E04EC28}"/>
    <cellStyle name="Normal 5 2 4" xfId="7233" xr:uid="{4F958A85-7E41-4E84-831B-F54C3A2222A5}"/>
    <cellStyle name="Normal 5 2 4 2" xfId="17210" xr:uid="{0FE14B8B-A4AF-4483-A807-0392659F4CB0}"/>
    <cellStyle name="Normal 5 2 5" xfId="7234" xr:uid="{AB835434-94DA-4A9E-874B-09EC68C73C23}"/>
    <cellStyle name="Normal 5 2 6" xfId="7235" xr:uid="{719A8319-1029-479C-8B5F-3D9824690FD1}"/>
    <cellStyle name="Normal 5 2 7" xfId="7228" xr:uid="{53408A07-F078-4E55-83EA-27250557E471}"/>
    <cellStyle name="Normal 5 2 8" xfId="17183" xr:uid="{E76BB8B7-3CBD-46EC-BDEA-6403A48A4B7B}"/>
    <cellStyle name="Normal 5 3" xfId="198" xr:uid="{60551E29-59F7-41DE-8292-17B28409DB5F}"/>
    <cellStyle name="Normal 5 3 2" xfId="7237" xr:uid="{121C1D5A-6EC3-4D78-A026-A56A9B46843D}"/>
    <cellStyle name="Normal 5 3 2 2" xfId="7238" xr:uid="{91754D80-17F8-48D6-ABB6-A983B9520D39}"/>
    <cellStyle name="Normal 5 3 2 2 2" xfId="17220" xr:uid="{0B15428F-9752-4D2F-92E3-3DE3569324C4}"/>
    <cellStyle name="Normal 5 3 2 3" xfId="17200" xr:uid="{67E3ED34-6B51-4699-A265-EA3AF5E8075E}"/>
    <cellStyle name="Normal 5 3 3" xfId="7239" xr:uid="{E60528A3-7B08-4376-A03B-07F71ABC4FAF}"/>
    <cellStyle name="Normal 5 3 3 2" xfId="7240" xr:uid="{89E7C364-A7ED-4DC1-A57D-F8781E6AE391}"/>
    <cellStyle name="Normal 5 3 3 3" xfId="17212" xr:uid="{9B740103-6639-40C3-898A-7E2F61A1F81F}"/>
    <cellStyle name="Normal 5 3 4" xfId="7241" xr:uid="{A800DC90-E111-47A6-8C3E-DF4D6DB938F9}"/>
    <cellStyle name="Normal 5 3 5" xfId="7236" xr:uid="{142D1458-6AC4-41F0-A460-E769650DFBA6}"/>
    <cellStyle name="Normal 5 3 6" xfId="17187" xr:uid="{881019AC-715B-433E-8E40-0B39E5F1DC44}"/>
    <cellStyle name="Normal 5 4" xfId="261" xr:uid="{F72D65D6-4928-44A7-8CED-6006E7A0174E}"/>
    <cellStyle name="Normal 5 4 2" xfId="7243" xr:uid="{EA84DCAB-9780-4669-B22B-D77CA3D6893D}"/>
    <cellStyle name="Normal 5 4 2 2" xfId="7244" xr:uid="{B51E95E2-6217-4933-BB2D-0CDF6EC3F936}"/>
    <cellStyle name="Normal 5 4 2 3" xfId="17216" xr:uid="{30B10ED3-3533-4016-91DA-345E052CDF26}"/>
    <cellStyle name="Normal 5 4 3" xfId="7245" xr:uid="{46878F6D-B0EC-44E6-912F-572C1A052084}"/>
    <cellStyle name="Normal 5 4 3 2" xfId="7246" xr:uid="{DC6D5184-6E04-4397-A102-E853B074B806}"/>
    <cellStyle name="Normal 5 4 4" xfId="7247" xr:uid="{70176A11-AE2E-4B7E-BFEB-40652C213BD7}"/>
    <cellStyle name="Normal 5 4 5" xfId="7242" xr:uid="{507C252B-4BED-4C59-BF81-B1E670B2D605}"/>
    <cellStyle name="Normal 5 4 6" xfId="17196" xr:uid="{B6F21EE2-6E9E-4BEE-8493-3374C723C973}"/>
    <cellStyle name="Normal 5 5" xfId="106" xr:uid="{947848CF-D8EC-41A8-979A-45AB428403D6}"/>
    <cellStyle name="Normal 5 5 2" xfId="7249" xr:uid="{42544545-37A1-4562-97AE-904947517BA2}"/>
    <cellStyle name="Normal 5 5 3" xfId="7248" xr:uid="{D56C3B08-5D8F-4BFD-AE2C-4861B91F52B9}"/>
    <cellStyle name="Normal 5 5 4" xfId="17208" xr:uid="{96164E9D-6987-4950-AE98-9952F11DA184}"/>
    <cellStyle name="Normal 5 6" xfId="517" xr:uid="{E3F3A0A5-BCD8-41A6-B6C4-71251EA2530D}"/>
    <cellStyle name="Normal 5 6 2" xfId="7251" xr:uid="{9E640694-F2FA-44CF-AA94-92F920B0CC56}"/>
    <cellStyle name="Normal 5 6 3" xfId="7250" xr:uid="{D67094FC-ADA0-462B-85E6-B6B17BC1AA5F}"/>
    <cellStyle name="Normal 5 7" xfId="7252" xr:uid="{4A3650F0-80E9-4739-A85F-A40DED0DF2B6}"/>
    <cellStyle name="Normal 5 7 2" xfId="7253" xr:uid="{D6DFDAFB-D67F-434C-ADF4-FC4AAC62B2A6}"/>
    <cellStyle name="Normal 5 8" xfId="7254" xr:uid="{85A0B219-7515-466D-B993-49FF23E7A2A0}"/>
    <cellStyle name="Normal 5 9" xfId="7255" xr:uid="{D8BE32C9-B34E-4B70-9C73-8FA145ACC180}"/>
    <cellStyle name="Normal 5_NOI Ok" xfId="7256" xr:uid="{4AEF4278-0FFF-406A-AB84-8D9E29012AC8}"/>
    <cellStyle name="Normal 50" xfId="7257" xr:uid="{FD8F13DC-8BC3-47A6-A765-66BBEA22BB22}"/>
    <cellStyle name="Normal 51" xfId="7258" xr:uid="{246B8DF6-AA25-4835-A97D-25C98A896E81}"/>
    <cellStyle name="Normal 52" xfId="7259" xr:uid="{2630F3D6-1F7D-4A22-B4D7-9432634E6E1E}"/>
    <cellStyle name="Normal 53" xfId="7260" xr:uid="{D2CB52C4-7254-441B-92E1-7A521EBDA04E}"/>
    <cellStyle name="Normal 54" xfId="10572" xr:uid="{083AF141-DE48-49B9-9D9B-7760992F882C}"/>
    <cellStyle name="Normal 55" xfId="10574" xr:uid="{ACD329C2-EC4A-47CA-85FE-2D9C74C3CB88}"/>
    <cellStyle name="Normal 56" xfId="10634" xr:uid="{125AB294-95CD-45A4-8836-E119E3FCC78D}"/>
    <cellStyle name="Normal 57" xfId="11259" xr:uid="{E6101847-42F2-4083-9260-2BE5E6791F1B}"/>
    <cellStyle name="Normal 58" xfId="10576" xr:uid="{6D945C36-49DD-4762-BE27-D914502FF96C}"/>
    <cellStyle name="Normal 59" xfId="11325" xr:uid="{2FB921B1-071E-46B5-9118-BE0A0C63A66E}"/>
    <cellStyle name="Normal 6" xfId="57" xr:uid="{939FB397-656D-43A2-9C0A-EC6E00DFFF6E}"/>
    <cellStyle name="Normal 6 10" xfId="7262" xr:uid="{493FA171-3D40-4B5E-92FB-A35B7A854AE0}"/>
    <cellStyle name="Normal 6 10 2" xfId="7263" xr:uid="{280595B3-A6FC-449D-9C84-7EA5EC33B49D}"/>
    <cellStyle name="Normal 6 11" xfId="7264" xr:uid="{6E3F8744-2D9A-4F39-B49F-F3B419224EDB}"/>
    <cellStyle name="Normal 6 11 2" xfId="7265" xr:uid="{2AF2AC64-CA66-4E4E-BE60-6046D6F7B54F}"/>
    <cellStyle name="Normal 6 12" xfId="7266" xr:uid="{84276713-8048-4557-B99E-C390A8FAEA88}"/>
    <cellStyle name="Normal 6 13" xfId="7267" xr:uid="{A953576A-1DA2-4888-B4BA-98D9C8F729A5}"/>
    <cellStyle name="Normal 6 14" xfId="11330" xr:uid="{4E05CBD3-E8DE-446D-BAF0-1AE30C81A3A8}"/>
    <cellStyle name="Normal 6 15" xfId="11442" xr:uid="{8CF922E6-AFA7-4F48-954E-37C29D844B3B}"/>
    <cellStyle name="Normal 6 16" xfId="7261" xr:uid="{44A9B035-3D9C-45FB-ACF2-D7DD8699E863}"/>
    <cellStyle name="Normal 6 17" xfId="542" xr:uid="{91812DD9-2A31-4809-B30B-552D7248849B}"/>
    <cellStyle name="Normal 6 2" xfId="199" xr:uid="{701EE072-9AD3-41E0-A7B3-30625DF8CCA8}"/>
    <cellStyle name="Normal 6 2 10" xfId="7269" xr:uid="{DA0EBBD5-40BE-40BD-A9EB-CEDA2F6CE84A}"/>
    <cellStyle name="Normal 6 2 10 2" xfId="7270" xr:uid="{AF53F366-491E-49DF-AB8F-53A63ED2920A}"/>
    <cellStyle name="Normal 6 2 11" xfId="7271" xr:uid="{C218EF52-D4AB-4B1B-B7E6-3CA1CCB0AD3D}"/>
    <cellStyle name="Normal 6 2 12" xfId="7272" xr:uid="{6F41A0E9-C9B8-403F-B8BD-FA7E2AE71A7D}"/>
    <cellStyle name="Normal 6 2 13" xfId="7268" xr:uid="{D6D6FE40-959C-488D-B07D-A3876D8DCBC8}"/>
    <cellStyle name="Normal 6 2 14" xfId="17302" xr:uid="{A3C4323D-E275-47EB-B8E5-070A8C99B7DE}"/>
    <cellStyle name="Normal 6 2 2" xfId="523" xr:uid="{B6571C15-556A-427F-9896-88B8C0FB55E1}"/>
    <cellStyle name="Normal 6 2 2 10" xfId="7273" xr:uid="{00DE8F77-E7B4-4BBE-A22D-CC30A35A46AA}"/>
    <cellStyle name="Normal 6 2 2 2" xfId="7274" xr:uid="{FB17F9F2-DE4E-47AD-A9E2-A7FA7422CBA5}"/>
    <cellStyle name="Normal 6 2 2 2 2" xfId="7275" xr:uid="{4F7F519D-F538-476B-9F97-46828C52C648}"/>
    <cellStyle name="Normal 6 2 2 2 2 2" xfId="7276" xr:uid="{7EF5AB0E-AB31-40C2-9038-BC91C0D592BC}"/>
    <cellStyle name="Normal 6 2 2 2 3" xfId="7277" xr:uid="{D2FE5453-9271-4CAD-82FB-E820814604BD}"/>
    <cellStyle name="Normal 6 2 2 2 3 2" xfId="7278" xr:uid="{30EB307F-686E-4C6C-A109-99F0F887A085}"/>
    <cellStyle name="Normal 6 2 2 2 4" xfId="7279" xr:uid="{000F935D-B3BE-4B8F-93D5-E695FB1A4F46}"/>
    <cellStyle name="Normal 6 2 2 2 5" xfId="7280" xr:uid="{C0E5B18C-7566-44F8-826A-B41281CDA304}"/>
    <cellStyle name="Normal 6 2 2 2 6" xfId="7281" xr:uid="{1C95B16E-444E-49FC-AA59-923BE6812D92}"/>
    <cellStyle name="Normal 6 2 2 3" xfId="7282" xr:uid="{EACB604E-E670-4EFE-BA80-113122FD528A}"/>
    <cellStyle name="Normal 6 2 2 3 2" xfId="7283" xr:uid="{889E70E8-9FA0-4704-90D2-2D13B0995D43}"/>
    <cellStyle name="Normal 6 2 2 3 2 2" xfId="7284" xr:uid="{FF22992C-4C54-416A-A2AB-A3F027CC28CD}"/>
    <cellStyle name="Normal 6 2 2 3 3" xfId="7285" xr:uid="{EE82F283-A436-44B7-8841-101D1646A704}"/>
    <cellStyle name="Normal 6 2 2 3 3 2" xfId="7286" xr:uid="{BE1C9352-2C90-4D0F-A406-B10FF7C81FDA}"/>
    <cellStyle name="Normal 6 2 2 3 4" xfId="7287" xr:uid="{3BAA4C69-4965-490C-A889-F239D16CA253}"/>
    <cellStyle name="Normal 6 2 2 4" xfId="7288" xr:uid="{7391DBCC-8E3E-48A8-A863-34875721A78F}"/>
    <cellStyle name="Normal 6 2 2 4 2" xfId="7289" xr:uid="{2AE93991-9019-41FA-9A4C-E2E71AD30DEB}"/>
    <cellStyle name="Normal 6 2 2 4 2 2" xfId="7290" xr:uid="{1BEA481E-09D8-4F7D-9BE3-0D68DAF4E63C}"/>
    <cellStyle name="Normal 6 2 2 4 3" xfId="7291" xr:uid="{6F1EF40A-5C72-4BDB-97ED-B576443B0691}"/>
    <cellStyle name="Normal 6 2 2 4 3 2" xfId="7292" xr:uid="{55B13555-4FDA-410B-8700-B568A25F301A}"/>
    <cellStyle name="Normal 6 2 2 4 4" xfId="7293" xr:uid="{E9B02466-3DAD-4E31-9956-C368A8A7CB5E}"/>
    <cellStyle name="Normal 6 2 2 5" xfId="7294" xr:uid="{3D7DB262-D768-423C-BE4F-A220A3E80B8E}"/>
    <cellStyle name="Normal 6 2 2 5 2" xfId="7295" xr:uid="{A10BA258-A5F5-4F6A-BD16-B889BBCA3309}"/>
    <cellStyle name="Normal 6 2 2 6" xfId="7296" xr:uid="{CCB2364E-6D11-4B3C-BF71-73C0D11A128E}"/>
    <cellStyle name="Normal 6 2 2 6 2" xfId="7297" xr:uid="{FD553C3A-4ABD-468D-8DAE-D524CE29296E}"/>
    <cellStyle name="Normal 6 2 2 7" xfId="7298" xr:uid="{87CB0932-9405-4734-B7A2-0E6DCC733C7E}"/>
    <cellStyle name="Normal 6 2 2 7 2" xfId="7299" xr:uid="{7D2BD679-2464-4134-BAB4-1D6DBC860D4C}"/>
    <cellStyle name="Normal 6 2 2 8" xfId="7300" xr:uid="{D117CA59-D4A3-437C-88E5-F9AD8E6CFADA}"/>
    <cellStyle name="Normal 6 2 2 9" xfId="7301" xr:uid="{C9F5158A-3671-4560-B25F-EAE4B097BB40}"/>
    <cellStyle name="Normal 6 2 2_NOI Ok" xfId="7302" xr:uid="{338E7293-EA2F-4D52-86D2-E29F9D4CFA76}"/>
    <cellStyle name="Normal 6 2 3" xfId="7303" xr:uid="{A18BF042-CBC8-4FE2-BB77-7B4B6D302277}"/>
    <cellStyle name="Normal 6 2 3 2" xfId="7304" xr:uid="{5DC25BB3-E78B-4F83-BAB9-D1E943FDAA20}"/>
    <cellStyle name="Normal 6 2 3 2 2" xfId="7305" xr:uid="{892680BE-F3B1-4ED5-BB62-B48B3B63A7AA}"/>
    <cellStyle name="Normal 6 2 3 2 2 2" xfId="7306" xr:uid="{AF6C23C2-2A71-44FA-9C59-7006491FF43C}"/>
    <cellStyle name="Normal 6 2 3 2 3" xfId="7307" xr:uid="{F06DA0A4-B587-4F31-9A7B-865EBBEB390C}"/>
    <cellStyle name="Normal 6 2 3 2 3 2" xfId="7308" xr:uid="{B67CACF1-D4CD-4104-B0BE-3A67D6647BE0}"/>
    <cellStyle name="Normal 6 2 3 2 4" xfId="7309" xr:uid="{91B57ED5-7FA6-4A10-9FA0-E9A732CCEA6C}"/>
    <cellStyle name="Normal 6 2 3 2 5" xfId="7310" xr:uid="{18F7BCB8-EAA7-4806-9E5D-4481272EE6C0}"/>
    <cellStyle name="Normal 6 2 3 2 6" xfId="7311" xr:uid="{020CC566-A4B6-4D76-A0B1-528FF1E8C593}"/>
    <cellStyle name="Normal 6 2 3 3" xfId="7312" xr:uid="{63D26F24-66EB-4172-BCA1-37F6D0FEE959}"/>
    <cellStyle name="Normal 6 2 3 3 2" xfId="7313" xr:uid="{50081A25-606D-4F41-94CE-B6FC4A1889F0}"/>
    <cellStyle name="Normal 6 2 3 3 2 2" xfId="7314" xr:uid="{9B26E69F-41D0-4F21-86F9-AFB590FA9417}"/>
    <cellStyle name="Normal 6 2 3 3 3" xfId="7315" xr:uid="{EAE0295F-E6D7-4368-B48B-E2B5CB65E7B6}"/>
    <cellStyle name="Normal 6 2 3 3 3 2" xfId="7316" xr:uid="{86F28275-7237-4794-82D9-FFAFDC14FB68}"/>
    <cellStyle name="Normal 6 2 3 3 4" xfId="7317" xr:uid="{C98C0718-DBCA-454C-8EA2-1590A46BE024}"/>
    <cellStyle name="Normal 6 2 3 4" xfId="7318" xr:uid="{658BED4C-AB7D-4B46-B990-34FDCBFF49A6}"/>
    <cellStyle name="Normal 6 2 3 4 2" xfId="7319" xr:uid="{EA30EC32-77F3-40A6-A40F-55C81D9A2D63}"/>
    <cellStyle name="Normal 6 2 3 4 2 2" xfId="7320" xr:uid="{53D26EB4-2850-4EAE-944B-EF64B4C573EA}"/>
    <cellStyle name="Normal 6 2 3 4 3" xfId="7321" xr:uid="{FDCF7C1C-7DB4-495B-A298-72A915B4F0E1}"/>
    <cellStyle name="Normal 6 2 3 4 3 2" xfId="7322" xr:uid="{86B694B4-6B19-45DF-B168-6248A094976C}"/>
    <cellStyle name="Normal 6 2 3 4 4" xfId="7323" xr:uid="{779D8AB5-4EAC-4E5D-8082-5DE931BAC749}"/>
    <cellStyle name="Normal 6 2 3 5" xfId="7324" xr:uid="{4E21832A-BCB9-4A4A-BA5C-28F0FC19AD0F}"/>
    <cellStyle name="Normal 6 2 3 5 2" xfId="7325" xr:uid="{D358E3E7-854F-4CAC-86F0-EEAD9F14C09B}"/>
    <cellStyle name="Normal 6 2 3 6" xfId="7326" xr:uid="{E62B0326-A96D-4866-8A85-3851DF30EB28}"/>
    <cellStyle name="Normal 6 2 3 6 2" xfId="7327" xr:uid="{4D608563-6651-4495-B962-7A80C7DA72D8}"/>
    <cellStyle name="Normal 6 2 3 7" xfId="7328" xr:uid="{9DEE6A04-1402-471F-8987-A84DAE313752}"/>
    <cellStyle name="Normal 6 2 3 7 2" xfId="7329" xr:uid="{C8ED4E23-69D3-46D9-9C07-7CAC7D9C440E}"/>
    <cellStyle name="Normal 6 2 3 8" xfId="7330" xr:uid="{A924C20C-8B2D-43F5-826E-8FD2AB83ABFC}"/>
    <cellStyle name="Normal 6 2 3 9" xfId="7331" xr:uid="{63EC2374-C8CD-4145-9AB4-20A4F7C30767}"/>
    <cellStyle name="Normal 6 2 3_NOI Ok" xfId="7332" xr:uid="{DC77EF31-7A26-4704-B470-335A15099300}"/>
    <cellStyle name="Normal 6 2 4" xfId="7333" xr:uid="{169AE914-A331-4828-B162-4051BDCD2307}"/>
    <cellStyle name="Normal 6 2 4 2" xfId="7334" xr:uid="{E9E0497E-0570-45A8-9382-6225260BDA72}"/>
    <cellStyle name="Normal 6 2 4 2 2" xfId="7335" xr:uid="{20C9ABC0-A7F0-43B4-ABB4-6BE38F35A1ED}"/>
    <cellStyle name="Normal 6 2 4 2 2 2" xfId="7336" xr:uid="{573DEAC3-1179-42C2-A477-5B0C026E9249}"/>
    <cellStyle name="Normal 6 2 4 2 3" xfId="7337" xr:uid="{84D97231-9BEF-47EA-8BED-82AADD2A4861}"/>
    <cellStyle name="Normal 6 2 4 2 3 2" xfId="7338" xr:uid="{3F0113B4-682B-4CC9-B869-67276277BA7B}"/>
    <cellStyle name="Normal 6 2 4 2 4" xfId="7339" xr:uid="{8DD142E8-457F-4CB3-8EFE-2A6EF9BD6726}"/>
    <cellStyle name="Normal 6 2 4 2 5" xfId="7340" xr:uid="{F4C060C3-204C-4718-86DF-6C0FD16B4D54}"/>
    <cellStyle name="Normal 6 2 4 2 6" xfId="7341" xr:uid="{A68956FF-8331-47A0-865A-CF3D015DEFFF}"/>
    <cellStyle name="Normal 6 2 4 3" xfId="7342" xr:uid="{2409BC9F-793A-429C-B8D5-34073061DEBF}"/>
    <cellStyle name="Normal 6 2 4 3 2" xfId="7343" xr:uid="{34AC2908-84FF-4FCD-864A-39FE62D1BE60}"/>
    <cellStyle name="Normal 6 2 4 3 2 2" xfId="7344" xr:uid="{3B3A51D2-48D4-4FBC-B1A3-441F6AFB9A88}"/>
    <cellStyle name="Normal 6 2 4 3 3" xfId="7345" xr:uid="{12D006DB-F596-4CE2-A290-1536E23866CB}"/>
    <cellStyle name="Normal 6 2 4 3 3 2" xfId="7346" xr:uid="{96A034EB-071D-4347-AB8F-32D9E77ACF21}"/>
    <cellStyle name="Normal 6 2 4 3 4" xfId="7347" xr:uid="{4035CD66-CC59-4A66-87ED-884201F4E2D9}"/>
    <cellStyle name="Normal 6 2 4 4" xfId="7348" xr:uid="{53A420C9-8DCB-49AA-85D4-70A013BCBADA}"/>
    <cellStyle name="Normal 6 2 4 4 2" xfId="7349" xr:uid="{8F24FB93-583B-45CC-95D9-309622FA5206}"/>
    <cellStyle name="Normal 6 2 4 4 2 2" xfId="7350" xr:uid="{5EB4A827-90EA-4FB4-AAD6-3052E2832391}"/>
    <cellStyle name="Normal 6 2 4 4 3" xfId="7351" xr:uid="{9F9F8F8D-E198-404B-B12C-3869814D7D59}"/>
    <cellStyle name="Normal 6 2 4 4 3 2" xfId="7352" xr:uid="{7A18440F-4F9E-40A0-937F-32CAC11E7431}"/>
    <cellStyle name="Normal 6 2 4 4 4" xfId="7353" xr:uid="{070E976B-E50A-41D6-92B8-39AAC3EB436D}"/>
    <cellStyle name="Normal 6 2 4 5" xfId="7354" xr:uid="{203F1EF7-23A6-4B58-92C5-B92B23EFF8BC}"/>
    <cellStyle name="Normal 6 2 4 5 2" xfId="7355" xr:uid="{30695AA8-CA9B-479F-9C0F-414A317A3B6D}"/>
    <cellStyle name="Normal 6 2 4 6" xfId="7356" xr:uid="{A800EE4D-B6B7-40B0-8A97-D377B1FE5EA0}"/>
    <cellStyle name="Normal 6 2 4 6 2" xfId="7357" xr:uid="{27B7E7BE-EB43-434B-9945-D11FAFA5DE5C}"/>
    <cellStyle name="Normal 6 2 4 7" xfId="7358" xr:uid="{43DB52A3-3B35-4E17-B50D-47FBD6C460D4}"/>
    <cellStyle name="Normal 6 2 4 7 2" xfId="7359" xr:uid="{613EB99C-6A1C-45BD-9C48-D6B893951CAE}"/>
    <cellStyle name="Normal 6 2 4 8" xfId="7360" xr:uid="{6C3EBC08-862B-498C-B070-6FA14A47150B}"/>
    <cellStyle name="Normal 6 2 4 9" xfId="7361" xr:uid="{AC68A921-5536-4597-A51A-B19691490A8F}"/>
    <cellStyle name="Normal 6 2 4_NOI Ok" xfId="7362" xr:uid="{002939B8-EB93-4D8E-8E80-2C88FA61227D}"/>
    <cellStyle name="Normal 6 2 5" xfId="7363" xr:uid="{8B195180-F1BE-40A0-957B-2653BB7CD12C}"/>
    <cellStyle name="Normal 6 2 5 2" xfId="7364" xr:uid="{546CB0B9-B818-4DD1-A716-0CD0988334E2}"/>
    <cellStyle name="Normal 6 2 5 2 2" xfId="7365" xr:uid="{6AC9F050-6B34-4C1C-B1FB-6DE657A8A786}"/>
    <cellStyle name="Normal 6 2 5 3" xfId="7366" xr:uid="{D5408FBA-EE49-4909-9263-EBAF957110D7}"/>
    <cellStyle name="Normal 6 2 5 3 2" xfId="7367" xr:uid="{4025F6BF-E58B-4661-AC11-7F19B6DE7A58}"/>
    <cellStyle name="Normal 6 2 5 4" xfId="7368" xr:uid="{D6684BAD-88B8-4F46-A2E7-67DE763DF5BE}"/>
    <cellStyle name="Normal 6 2 5 5" xfId="7369" xr:uid="{0E6A236D-FC5B-4A7D-9001-D0CC8DC968E0}"/>
    <cellStyle name="Normal 6 2 5 6" xfId="7370" xr:uid="{D5E4FE35-6F4C-472A-8E90-2D1FC672CEBA}"/>
    <cellStyle name="Normal 6 2 6" xfId="7371" xr:uid="{5FC01F73-3FEF-4FFB-8F56-A85852F59C5D}"/>
    <cellStyle name="Normal 6 2 6 2" xfId="7372" xr:uid="{4F8C1BB2-5D98-42B2-A8B6-9AB6976DFEFF}"/>
    <cellStyle name="Normal 6 2 6 2 2" xfId="7373" xr:uid="{EE0DAC1A-BCCD-4471-8689-198C0B5F8D72}"/>
    <cellStyle name="Normal 6 2 6 3" xfId="7374" xr:uid="{6F4F8035-C4E8-4331-A353-1B76796ECA90}"/>
    <cellStyle name="Normal 6 2 6 3 2" xfId="7375" xr:uid="{C78FBD18-DC2A-430E-91A8-141BEF8B41F0}"/>
    <cellStyle name="Normal 6 2 6 4" xfId="7376" xr:uid="{DA27188D-28B9-4003-9628-13A3BB38AEBF}"/>
    <cellStyle name="Normal 6 2 7" xfId="7377" xr:uid="{97FF4A91-8371-4F83-9BB3-09A6A14DE20F}"/>
    <cellStyle name="Normal 6 2 7 2" xfId="7378" xr:uid="{40710994-844D-4980-A110-2794F80B6375}"/>
    <cellStyle name="Normal 6 2 7 2 2" xfId="7379" xr:uid="{8DB2E196-EDAA-4A97-A321-B13C82B62624}"/>
    <cellStyle name="Normal 6 2 7 3" xfId="7380" xr:uid="{97A16782-D9AC-4186-A967-86978A730FD0}"/>
    <cellStyle name="Normal 6 2 7 3 2" xfId="7381" xr:uid="{A8A7CD24-EFC2-4C95-8FA9-709C2789B87B}"/>
    <cellStyle name="Normal 6 2 7 4" xfId="7382" xr:uid="{F736918B-C640-43ED-B1C9-D2F9D6BFD793}"/>
    <cellStyle name="Normal 6 2 8" xfId="7383" xr:uid="{E4B92752-652C-4FC9-AD4C-444823DA7886}"/>
    <cellStyle name="Normal 6 2 8 2" xfId="7384" xr:uid="{D930500A-9E0D-4E36-83F7-E77941CB5594}"/>
    <cellStyle name="Normal 6 2 9" xfId="7385" xr:uid="{DF7184FA-A5A4-4ED1-BBE0-1F0C820E7914}"/>
    <cellStyle name="Normal 6 2 9 2" xfId="7386" xr:uid="{AF84A8B6-A6DC-4CF8-BEA8-683C2158F2F8}"/>
    <cellStyle name="Normal 6 2_NOI Ok" xfId="7387" xr:uid="{B49D0D59-7B17-445B-BB96-5BBE1E967478}"/>
    <cellStyle name="Normal 6 3" xfId="135" xr:uid="{43B494D0-C38F-4720-AE1A-3AA5E4397289}"/>
    <cellStyle name="Normal 6 3 10" xfId="7389" xr:uid="{21B229A2-11F4-45B0-AA48-346989A29834}"/>
    <cellStyle name="Normal 6 3 10 2" xfId="7390" xr:uid="{0CE6F652-CCB0-4597-BA20-3F2141CC02B7}"/>
    <cellStyle name="Normal 6 3 11" xfId="7391" xr:uid="{10DB866F-A7DF-46A9-B1E1-7E52EEC35E30}"/>
    <cellStyle name="Normal 6 3 12" xfId="7392" xr:uid="{7C2EF85F-0805-47DA-B05E-FFC44227E121}"/>
    <cellStyle name="Normal 6 3 13" xfId="7388" xr:uid="{82A62417-1AE6-49A1-A507-1E4E167DDB6C}"/>
    <cellStyle name="Normal 6 3 14" xfId="17174" xr:uid="{A29114DE-9B70-4A7B-8615-5DBEDEA33942}"/>
    <cellStyle name="Normal 6 3 2" xfId="7393" xr:uid="{477483AA-1AE3-4304-8BA4-8B79909C3199}"/>
    <cellStyle name="Normal 6 3 2 2" xfId="7394" xr:uid="{292DFE54-E0D6-40F5-AFB4-24CDF71674DF}"/>
    <cellStyle name="Normal 6 3 2 2 2" xfId="7395" xr:uid="{8B1A2057-8F81-4919-BE37-A9611C8F457E}"/>
    <cellStyle name="Normal 6 3 2 2 2 2" xfId="7396" xr:uid="{1DDBF7CB-BE1D-4C4D-9C6F-945E1B3E3683}"/>
    <cellStyle name="Normal 6 3 2 2 3" xfId="7397" xr:uid="{D58CBCD0-4A3D-47FC-9CF7-11FA0DA6D703}"/>
    <cellStyle name="Normal 6 3 2 2 3 2" xfId="7398" xr:uid="{01C8573A-4EBA-4836-A3AD-A1F5B5C6BA03}"/>
    <cellStyle name="Normal 6 3 2 2 4" xfId="7399" xr:uid="{2CF552A9-1B0B-4582-A072-96B457FDA34C}"/>
    <cellStyle name="Normal 6 3 2 2 5" xfId="7400" xr:uid="{1DBAF2A2-506D-48E2-ADD6-E2FAF59BD514}"/>
    <cellStyle name="Normal 6 3 2 2 6" xfId="7401" xr:uid="{C22F965E-F365-4549-A69E-0339850A678E}"/>
    <cellStyle name="Normal 6 3 2 3" xfId="7402" xr:uid="{B4023CE5-EF50-4B7D-8D0D-10C328A3F81B}"/>
    <cellStyle name="Normal 6 3 2 3 2" xfId="7403" xr:uid="{95385C36-287E-46DD-B0C9-C38892D828BC}"/>
    <cellStyle name="Normal 6 3 2 3 2 2" xfId="7404" xr:uid="{CEA4F54C-0610-4F97-A0E0-14F6B0D67DE4}"/>
    <cellStyle name="Normal 6 3 2 3 3" xfId="7405" xr:uid="{B4B50239-2C69-44BB-AD48-F82C351863C9}"/>
    <cellStyle name="Normal 6 3 2 3 3 2" xfId="7406" xr:uid="{A5F5581C-62D2-47FA-B279-7E8264B0FF1A}"/>
    <cellStyle name="Normal 6 3 2 3 4" xfId="7407" xr:uid="{13D8D45A-77DB-43CF-B1F2-F52C9D09DD7A}"/>
    <cellStyle name="Normal 6 3 2 4" xfId="7408" xr:uid="{82A2E9EE-7C42-4569-90CD-D848A5D36E24}"/>
    <cellStyle name="Normal 6 3 2 4 2" xfId="7409" xr:uid="{9EE9C760-6574-46D5-ADC9-4BE34BDC7008}"/>
    <cellStyle name="Normal 6 3 2 4 2 2" xfId="7410" xr:uid="{E2C7705A-A2A2-42E7-918F-7225CE367B99}"/>
    <cellStyle name="Normal 6 3 2 4 3" xfId="7411" xr:uid="{0F554CDB-75D4-4F8C-8A18-1EBCAE5381A6}"/>
    <cellStyle name="Normal 6 3 2 4 3 2" xfId="7412" xr:uid="{A32E661D-158F-46C4-9729-37398DD21230}"/>
    <cellStyle name="Normal 6 3 2 4 4" xfId="7413" xr:uid="{BEA26312-4E80-4139-8545-38A3D987DF16}"/>
    <cellStyle name="Normal 6 3 2 5" xfId="7414" xr:uid="{41EB61AD-FAB9-4105-9EF9-82F890FFA937}"/>
    <cellStyle name="Normal 6 3 2 5 2" xfId="7415" xr:uid="{245F298C-F7E3-44C9-BE8C-F258F8D8A50F}"/>
    <cellStyle name="Normal 6 3 2 6" xfId="7416" xr:uid="{00F68905-0307-4C63-B5D2-33C620AFB829}"/>
    <cellStyle name="Normal 6 3 2 6 2" xfId="7417" xr:uid="{DBF3D29F-50B7-48D1-AC17-406F1994830E}"/>
    <cellStyle name="Normal 6 3 2 7" xfId="7418" xr:uid="{0FFC0A1B-2518-43EA-9BA7-DF25C1141F40}"/>
    <cellStyle name="Normal 6 3 2 7 2" xfId="7419" xr:uid="{31EAE188-B747-4544-8D71-EF9E6D393C1B}"/>
    <cellStyle name="Normal 6 3 2 8" xfId="7420" xr:uid="{03320836-E0E7-42F1-88E3-B022DCE06BF6}"/>
    <cellStyle name="Normal 6 3 2 9" xfId="7421" xr:uid="{4E1568B3-B473-4C3A-B5A3-75C04178CD42}"/>
    <cellStyle name="Normal 6 3 2_NOI Ok" xfId="7422" xr:uid="{0D1E4189-5725-4B53-86AC-4D8828A8520E}"/>
    <cellStyle name="Normal 6 3 3" xfId="7423" xr:uid="{CE65170A-C44B-4D28-B934-528A2D77BE05}"/>
    <cellStyle name="Normal 6 3 3 2" xfId="7424" xr:uid="{C57EF9A5-5820-486D-9644-15B8534E401F}"/>
    <cellStyle name="Normal 6 3 3 2 2" xfId="7425" xr:uid="{0130AD9F-298B-4EE0-B83A-CB89BE933D14}"/>
    <cellStyle name="Normal 6 3 3 2 2 2" xfId="7426" xr:uid="{F34A528D-C07D-4DCC-93C8-943CE39334CF}"/>
    <cellStyle name="Normal 6 3 3 2 3" xfId="7427" xr:uid="{9E07A563-8AD8-47F9-83F6-5E6547323B0D}"/>
    <cellStyle name="Normal 6 3 3 2 3 2" xfId="7428" xr:uid="{1A857BB8-E16D-4108-B485-A847EDBEAABC}"/>
    <cellStyle name="Normal 6 3 3 2 4" xfId="7429" xr:uid="{27A1B4CE-2931-4566-9985-11A03CDE5E96}"/>
    <cellStyle name="Normal 6 3 3 2 5" xfId="7430" xr:uid="{FE55E833-C32B-4DD4-96E5-EC4071530833}"/>
    <cellStyle name="Normal 6 3 3 2 6" xfId="7431" xr:uid="{ADFF850D-46C5-47BF-AE94-B3B9762FA95C}"/>
    <cellStyle name="Normal 6 3 3 3" xfId="7432" xr:uid="{2D4174CD-64DE-4277-9DEA-379AC2EFCDDC}"/>
    <cellStyle name="Normal 6 3 3 3 2" xfId="7433" xr:uid="{E41D836E-8497-4B8C-B31A-1639AA3DE59F}"/>
    <cellStyle name="Normal 6 3 3 3 2 2" xfId="7434" xr:uid="{E446E808-28A9-495B-A7A5-8313CDE8E392}"/>
    <cellStyle name="Normal 6 3 3 3 3" xfId="7435" xr:uid="{0DADBE42-D909-4822-9B8D-E8D4D16DDE59}"/>
    <cellStyle name="Normal 6 3 3 3 3 2" xfId="7436" xr:uid="{41B40AA1-CBD2-4DCF-9487-A5EF448B2913}"/>
    <cellStyle name="Normal 6 3 3 3 4" xfId="7437" xr:uid="{AF7E5357-FC19-47B9-B0FF-B1ABE980D3E7}"/>
    <cellStyle name="Normal 6 3 3 4" xfId="7438" xr:uid="{BE60D976-8990-4A01-AFE3-A025B32EF5AE}"/>
    <cellStyle name="Normal 6 3 3 4 2" xfId="7439" xr:uid="{A69AF244-1FD2-4DC7-B549-6719D6F4FD80}"/>
    <cellStyle name="Normal 6 3 3 4 2 2" xfId="7440" xr:uid="{18971D7D-65F9-4339-B8A3-92D107AF2957}"/>
    <cellStyle name="Normal 6 3 3 4 3" xfId="7441" xr:uid="{B8D1240E-C0CC-4F42-96AA-CA188CDB0B5C}"/>
    <cellStyle name="Normal 6 3 3 4 3 2" xfId="7442" xr:uid="{E085C418-E4C2-4507-AEC0-E22FEF377FCE}"/>
    <cellStyle name="Normal 6 3 3 4 4" xfId="7443" xr:uid="{CC3536BB-D022-40B3-A33F-FE447DFC3B58}"/>
    <cellStyle name="Normal 6 3 3 5" xfId="7444" xr:uid="{0C3415F3-BB99-4F3E-881E-836D9518CE5D}"/>
    <cellStyle name="Normal 6 3 3 5 2" xfId="7445" xr:uid="{9E01F766-D1A9-4DCF-BF0C-22C64AB29EDF}"/>
    <cellStyle name="Normal 6 3 3 6" xfId="7446" xr:uid="{6FAAB76A-42BF-421F-B7F0-8E6D34B9CCD8}"/>
    <cellStyle name="Normal 6 3 3 6 2" xfId="7447" xr:uid="{F359B78F-9EA4-4040-98F8-4469CB6E1A30}"/>
    <cellStyle name="Normal 6 3 3 7" xfId="7448" xr:uid="{F441ACAB-3D90-4923-A4CA-F20D410E690B}"/>
    <cellStyle name="Normal 6 3 3 7 2" xfId="7449" xr:uid="{0C2D33E4-0A45-4CB1-BBB9-0B6CC0944678}"/>
    <cellStyle name="Normal 6 3 3 8" xfId="7450" xr:uid="{4BA0A891-E513-41FF-A708-0686A2518494}"/>
    <cellStyle name="Normal 6 3 3 9" xfId="7451" xr:uid="{C5F56A78-DEAA-49D9-AD3A-CAB386791688}"/>
    <cellStyle name="Normal 6 3 3_NOI Ok" xfId="7452" xr:uid="{77E37C5D-DB03-4543-B603-593BB133E1D1}"/>
    <cellStyle name="Normal 6 3 4" xfId="7453" xr:uid="{7F8018B4-DFCC-4B11-85BE-7648DCFD01FE}"/>
    <cellStyle name="Normal 6 3 4 2" xfId="7454" xr:uid="{45D351B4-8070-41C7-8C1C-BB1CF318359F}"/>
    <cellStyle name="Normal 6 3 4 2 2" xfId="7455" xr:uid="{D884FB24-9A40-482C-AF0F-8E56029F84E6}"/>
    <cellStyle name="Normal 6 3 4 2 2 2" xfId="7456" xr:uid="{7A29DE24-70EA-4608-8BED-F1CB1921A875}"/>
    <cellStyle name="Normal 6 3 4 2 3" xfId="7457" xr:uid="{6387D616-C8CF-4377-A16C-D1D1EDAACEDD}"/>
    <cellStyle name="Normal 6 3 4 2 3 2" xfId="7458" xr:uid="{30440C9B-C319-46CA-A931-52E5D8719857}"/>
    <cellStyle name="Normal 6 3 4 2 4" xfId="7459" xr:uid="{6D08AB5C-D80C-4406-B39C-9FBCE392178C}"/>
    <cellStyle name="Normal 6 3 4 2 5" xfId="7460" xr:uid="{145A8A7F-A497-4FE9-A6CF-4ED5FCD5DF05}"/>
    <cellStyle name="Normal 6 3 4 2 6" xfId="7461" xr:uid="{A1A2687E-19BE-4384-B0A0-DDDEAA6B74DF}"/>
    <cellStyle name="Normal 6 3 4 3" xfId="7462" xr:uid="{406159B8-C6FB-484A-830A-7E7F4D327271}"/>
    <cellStyle name="Normal 6 3 4 3 2" xfId="7463" xr:uid="{402204FC-DC88-4C8D-AD5D-8C1CFD462449}"/>
    <cellStyle name="Normal 6 3 4 3 2 2" xfId="7464" xr:uid="{8979E8CE-9ADA-4232-A7FB-BE550BDF1409}"/>
    <cellStyle name="Normal 6 3 4 3 3" xfId="7465" xr:uid="{23418BEC-A1A1-456D-B803-E5F64F7F661C}"/>
    <cellStyle name="Normal 6 3 4 3 3 2" xfId="7466" xr:uid="{851F7F5F-17E3-4C3F-BDE0-1F65C83F1987}"/>
    <cellStyle name="Normal 6 3 4 3 4" xfId="7467" xr:uid="{C2CDE25F-181A-4DF5-A8E6-150504D573DD}"/>
    <cellStyle name="Normal 6 3 4 4" xfId="7468" xr:uid="{73BF310F-5E10-49F2-B246-54D04DD38F18}"/>
    <cellStyle name="Normal 6 3 4 4 2" xfId="7469" xr:uid="{A3A6C0CD-C1F2-4C93-A17E-E957D3F075F9}"/>
    <cellStyle name="Normal 6 3 4 4 2 2" xfId="7470" xr:uid="{4BA01A19-832B-4E9B-A270-9E82044FB5DC}"/>
    <cellStyle name="Normal 6 3 4 4 3" xfId="7471" xr:uid="{78A39A29-C943-4A1B-A215-33E7E3ADB19E}"/>
    <cellStyle name="Normal 6 3 4 4 3 2" xfId="7472" xr:uid="{76E55E1D-A3FF-4880-9E02-4F8ECFF63572}"/>
    <cellStyle name="Normal 6 3 4 4 4" xfId="7473" xr:uid="{30A0C8D0-2A9D-402B-A075-AD8E02BCE2A3}"/>
    <cellStyle name="Normal 6 3 4 5" xfId="7474" xr:uid="{A5A07EDC-665D-4D62-997A-7855E83A9EF3}"/>
    <cellStyle name="Normal 6 3 4 5 2" xfId="7475" xr:uid="{FFB075B1-9FB2-424B-BDC0-EAE81693FD70}"/>
    <cellStyle name="Normal 6 3 4 6" xfId="7476" xr:uid="{40840C7C-A472-43BB-B291-F389821EDBCF}"/>
    <cellStyle name="Normal 6 3 4 6 2" xfId="7477" xr:uid="{775D97DE-720A-44B3-8220-00E136C465DB}"/>
    <cellStyle name="Normal 6 3 4 7" xfId="7478" xr:uid="{C63710F5-1D96-44D1-91F6-7624572CFD11}"/>
    <cellStyle name="Normal 6 3 4 7 2" xfId="7479" xr:uid="{A07A5567-E110-49D2-8563-EFF7E638DF57}"/>
    <cellStyle name="Normal 6 3 4 8" xfId="7480" xr:uid="{9346BEE8-C3CA-4A24-9EED-E797CB587DD1}"/>
    <cellStyle name="Normal 6 3 4 9" xfId="7481" xr:uid="{3221CDB5-26C1-4610-A2C7-14568BE83B50}"/>
    <cellStyle name="Normal 6 3 4_NOI Ok" xfId="7482" xr:uid="{309F30D3-E16A-482D-80FD-BB82265B70E5}"/>
    <cellStyle name="Normal 6 3 5" xfId="7483" xr:uid="{1B6C0C03-7FCD-4BCF-9B56-DEFEDB72AD2A}"/>
    <cellStyle name="Normal 6 3 5 2" xfId="7484" xr:uid="{1A2713F1-F945-4B39-A250-E95EC0ECC2F7}"/>
    <cellStyle name="Normal 6 3 5 2 2" xfId="7485" xr:uid="{6499F082-3B8B-42AD-A92D-F6432BEB7091}"/>
    <cellStyle name="Normal 6 3 5 3" xfId="7486" xr:uid="{F7CC6449-666C-4382-84C4-386AF8B4AA8B}"/>
    <cellStyle name="Normal 6 3 5 3 2" xfId="7487" xr:uid="{5C93E1CA-F731-46BF-8866-5CABBEB4014A}"/>
    <cellStyle name="Normal 6 3 5 4" xfId="7488" xr:uid="{A5C6723E-C3B8-48DE-90FF-88949EB41F49}"/>
    <cellStyle name="Normal 6 3 5 5" xfId="7489" xr:uid="{B159A86A-43FB-4B6A-8EE4-25BC388067B0}"/>
    <cellStyle name="Normal 6 3 5 6" xfId="7490" xr:uid="{1DC6C968-27D2-42CC-8632-37FE490FAF44}"/>
    <cellStyle name="Normal 6 3 6" xfId="7491" xr:uid="{2146C073-C330-419A-8715-C1A7EF9DBA63}"/>
    <cellStyle name="Normal 6 3 6 2" xfId="7492" xr:uid="{35206B82-3AAC-48A4-BFF7-CDC76F88B007}"/>
    <cellStyle name="Normal 6 3 6 2 2" xfId="7493" xr:uid="{8554F37F-BF93-4489-BBA6-AB505B001D64}"/>
    <cellStyle name="Normal 6 3 6 3" xfId="7494" xr:uid="{0BCE7A00-EF10-4D8B-9FC2-77BFD8A8DAE4}"/>
    <cellStyle name="Normal 6 3 6 3 2" xfId="7495" xr:uid="{BAEAB338-E90C-402E-B41F-3DD38F1328AA}"/>
    <cellStyle name="Normal 6 3 6 4" xfId="7496" xr:uid="{569CCBEF-B358-4B89-9368-35CB4A4F1EEC}"/>
    <cellStyle name="Normal 6 3 7" xfId="7497" xr:uid="{2B72C55C-9115-48FC-B8DE-C78B454DA934}"/>
    <cellStyle name="Normal 6 3 7 2" xfId="7498" xr:uid="{E7C405EF-17B7-4617-A0AE-003D616F8DA0}"/>
    <cellStyle name="Normal 6 3 7 2 2" xfId="7499" xr:uid="{18F2F430-251B-4124-ACDD-7155611AFC3F}"/>
    <cellStyle name="Normal 6 3 7 3" xfId="7500" xr:uid="{647E5F7A-B1D5-44F6-80DB-0FDFB56AF58C}"/>
    <cellStyle name="Normal 6 3 7 3 2" xfId="7501" xr:uid="{5FEACF90-04A7-4A0A-BC48-9759CEB8BC1F}"/>
    <cellStyle name="Normal 6 3 7 4" xfId="7502" xr:uid="{089DD727-04C5-4736-B3AD-CAD062E53E6E}"/>
    <cellStyle name="Normal 6 3 8" xfId="7503" xr:uid="{835B4E04-85CE-41AF-96E7-65D4B95E7FAF}"/>
    <cellStyle name="Normal 6 3 8 2" xfId="7504" xr:uid="{3D6B5AFF-FE64-4A3C-95CA-BE0EA8A2A313}"/>
    <cellStyle name="Normal 6 3 9" xfId="7505" xr:uid="{5C51FCFF-2A86-4E40-952C-2971D686C091}"/>
    <cellStyle name="Normal 6 3 9 2" xfId="7506" xr:uid="{24BC9BA6-B0D3-443B-8C56-F7899685B037}"/>
    <cellStyle name="Normal 6 3_NOI Ok" xfId="7507" xr:uid="{F3370E6F-C3E8-48E3-9529-4B96FC947EAC}"/>
    <cellStyle name="Normal 6 4" xfId="518" xr:uid="{F6515875-AC31-477D-9D6D-02DF50EF3A22}"/>
    <cellStyle name="Normal 6 4 10" xfId="7509" xr:uid="{2188316D-B9FE-4B06-A907-FE5B9CA3DADB}"/>
    <cellStyle name="Normal 6 4 10 2" xfId="7510" xr:uid="{4CF2CE02-7907-4525-8C0E-A3C1C5AEF9D3}"/>
    <cellStyle name="Normal 6 4 11" xfId="7511" xr:uid="{8CDB8558-9130-4520-B62C-45BAA47B5971}"/>
    <cellStyle name="Normal 6 4 12" xfId="7512" xr:uid="{6F022CCC-7AB2-486F-A6A6-CA12F7083EDD}"/>
    <cellStyle name="Normal 6 4 13" xfId="7508" xr:uid="{CD9A4BB4-7D86-47AF-B905-15FFF09EC5B6}"/>
    <cellStyle name="Normal 6 4 2" xfId="7513" xr:uid="{5A40BBC8-5503-4D5A-892C-86F244B8A454}"/>
    <cellStyle name="Normal 6 4 2 2" xfId="7514" xr:uid="{D51E7279-593D-4B9D-B3DE-1D6F8AADE12D}"/>
    <cellStyle name="Normal 6 4 2 2 2" xfId="7515" xr:uid="{847C3B0E-C808-4F7A-8ABE-50EFEA1D2CDB}"/>
    <cellStyle name="Normal 6 4 2 2 2 2" xfId="7516" xr:uid="{07DB92B0-3087-4270-B508-D696B9DC956B}"/>
    <cellStyle name="Normal 6 4 2 2 3" xfId="7517" xr:uid="{52A93540-675F-4992-8848-F666037FBC46}"/>
    <cellStyle name="Normal 6 4 2 2 3 2" xfId="7518" xr:uid="{E5B62A92-A178-49CC-9143-2C46033031DC}"/>
    <cellStyle name="Normal 6 4 2 2 4" xfId="7519" xr:uid="{89341B84-AF7B-4241-B7B3-5F74E116BC5F}"/>
    <cellStyle name="Normal 6 4 2 2 5" xfId="7520" xr:uid="{258FECFC-E501-4F29-AE83-FE5EB1738781}"/>
    <cellStyle name="Normal 6 4 2 2 6" xfId="7521" xr:uid="{7E77DD24-98A2-4E9A-84FA-A6C6F50534E2}"/>
    <cellStyle name="Normal 6 4 2 3" xfId="7522" xr:uid="{14D59167-0C41-4169-A15E-6FC5D2C95C7B}"/>
    <cellStyle name="Normal 6 4 2 3 2" xfId="7523" xr:uid="{CF0DE02C-2CA3-4067-BB31-990BB008B8E3}"/>
    <cellStyle name="Normal 6 4 2 3 2 2" xfId="7524" xr:uid="{7967DB9D-1005-47AC-9D34-2209BB59DA70}"/>
    <cellStyle name="Normal 6 4 2 3 3" xfId="7525" xr:uid="{29F952D7-908D-4647-A636-8ABBA3A4863A}"/>
    <cellStyle name="Normal 6 4 2 3 3 2" xfId="7526" xr:uid="{3791441B-E867-4BC4-B535-E94C03BC8D79}"/>
    <cellStyle name="Normal 6 4 2 3 4" xfId="7527" xr:uid="{263EC8E4-FD94-43E1-AEA4-B9775CC21D03}"/>
    <cellStyle name="Normal 6 4 2 4" xfId="7528" xr:uid="{A65066EC-A50D-48A1-93D2-4A30558963F4}"/>
    <cellStyle name="Normal 6 4 2 4 2" xfId="7529" xr:uid="{135E3D37-0F54-4F1C-A1D5-31BC5375807E}"/>
    <cellStyle name="Normal 6 4 2 4 2 2" xfId="7530" xr:uid="{8C3181E4-8381-4DFB-B2B8-A94CA7A99250}"/>
    <cellStyle name="Normal 6 4 2 4 3" xfId="7531" xr:uid="{E9036F45-3B09-4FE4-9862-78BBCC8EE238}"/>
    <cellStyle name="Normal 6 4 2 4 3 2" xfId="7532" xr:uid="{3EB09411-1194-4B41-8FF4-6ABB445728B7}"/>
    <cellStyle name="Normal 6 4 2 4 4" xfId="7533" xr:uid="{0840AB79-7B79-484F-8A2A-601944A673B3}"/>
    <cellStyle name="Normal 6 4 2 5" xfId="7534" xr:uid="{3FAEA6B6-5B4A-4999-8324-4C20E49C22EE}"/>
    <cellStyle name="Normal 6 4 2 5 2" xfId="7535" xr:uid="{4B25E1F1-5225-4772-99A1-6928A357D6DB}"/>
    <cellStyle name="Normal 6 4 2 6" xfId="7536" xr:uid="{F8A323A4-D5A9-406C-97CB-8742D6FB490D}"/>
    <cellStyle name="Normal 6 4 2 6 2" xfId="7537" xr:uid="{AD4E7095-4AF6-4FD3-8F18-F0BFE7446555}"/>
    <cellStyle name="Normal 6 4 2 7" xfId="7538" xr:uid="{67F74CFA-B7F4-4835-AD98-0B9480C26615}"/>
    <cellStyle name="Normal 6 4 2 7 2" xfId="7539" xr:uid="{9DBD4411-676B-41D2-99F3-96882B8C101A}"/>
    <cellStyle name="Normal 6 4 2 8" xfId="7540" xr:uid="{357DE7DD-9214-4DC0-B9E4-85C84A2FEEF6}"/>
    <cellStyle name="Normal 6 4 2 9" xfId="7541" xr:uid="{1CBB34B4-55D1-4550-9940-DE95A68905E1}"/>
    <cellStyle name="Normal 6 4 2_NOI Ok" xfId="7542" xr:uid="{0DDFC213-2853-48F3-AB0F-C0519ACC227C}"/>
    <cellStyle name="Normal 6 4 3" xfId="7543" xr:uid="{6D7757DF-E555-4326-A557-D4D06CE48453}"/>
    <cellStyle name="Normal 6 4 3 2" xfId="7544" xr:uid="{F48D0DFB-29E4-4B33-AD5D-6B3524788673}"/>
    <cellStyle name="Normal 6 4 3 2 2" xfId="7545" xr:uid="{AC3F62FB-089D-450B-90A2-34B9A51A81F2}"/>
    <cellStyle name="Normal 6 4 3 2 2 2" xfId="7546" xr:uid="{B8DC8B9A-514D-409D-9865-0EE6C343D288}"/>
    <cellStyle name="Normal 6 4 3 2 3" xfId="7547" xr:uid="{7404C4F3-DF1B-480E-A5C8-544DE38CCF52}"/>
    <cellStyle name="Normal 6 4 3 2 3 2" xfId="7548" xr:uid="{EDA8AC32-1A67-44DE-9531-530E0FBB794B}"/>
    <cellStyle name="Normal 6 4 3 2 4" xfId="7549" xr:uid="{3AC7CBCE-9C29-4148-9910-140485E31032}"/>
    <cellStyle name="Normal 6 4 3 2 5" xfId="7550" xr:uid="{394ACA51-A1A9-42CC-8994-7F1397D70AD7}"/>
    <cellStyle name="Normal 6 4 3 2 6" xfId="7551" xr:uid="{BBEFC680-F65A-449B-9D45-88098C362D32}"/>
    <cellStyle name="Normal 6 4 3 3" xfId="7552" xr:uid="{08B74E7B-DB9C-4E99-819F-C3E012B05124}"/>
    <cellStyle name="Normal 6 4 3 3 2" xfId="7553" xr:uid="{8DC3C8F4-3B2E-4FEC-A70A-61FF24FFFF36}"/>
    <cellStyle name="Normal 6 4 3 3 2 2" xfId="7554" xr:uid="{09F25D6D-1B0F-4992-A631-89AA99100944}"/>
    <cellStyle name="Normal 6 4 3 3 3" xfId="7555" xr:uid="{0E019F94-284A-4F1B-81CA-B99671CF6949}"/>
    <cellStyle name="Normal 6 4 3 3 3 2" xfId="7556" xr:uid="{CB7F568E-1F51-4C4F-B8F9-5A413720DD78}"/>
    <cellStyle name="Normal 6 4 3 3 4" xfId="7557" xr:uid="{1D23813B-7EC5-4156-BFBD-96FD2195D496}"/>
    <cellStyle name="Normal 6 4 3 4" xfId="7558" xr:uid="{D2F41A40-E88A-449C-85AC-381BBCA0861C}"/>
    <cellStyle name="Normal 6 4 3 4 2" xfId="7559" xr:uid="{F7DAA0E7-E469-43B5-A94F-B9A9035EB2FE}"/>
    <cellStyle name="Normal 6 4 3 4 2 2" xfId="7560" xr:uid="{067707E9-8BDC-4615-AFCB-48A246192A0D}"/>
    <cellStyle name="Normal 6 4 3 4 3" xfId="7561" xr:uid="{E225647B-EE75-410F-94CE-990F16230D2A}"/>
    <cellStyle name="Normal 6 4 3 4 3 2" xfId="7562" xr:uid="{F37DAAE6-E176-494B-9D6E-08055B232522}"/>
    <cellStyle name="Normal 6 4 3 4 4" xfId="7563" xr:uid="{FB03D51D-6F54-4006-BCF3-C1D7A44E3738}"/>
    <cellStyle name="Normal 6 4 3 5" xfId="7564" xr:uid="{976045C0-2406-4DD6-A398-A71EAE88053D}"/>
    <cellStyle name="Normal 6 4 3 5 2" xfId="7565" xr:uid="{C8C7D947-5693-492D-9854-0065450F3B18}"/>
    <cellStyle name="Normal 6 4 3 6" xfId="7566" xr:uid="{605F5727-14F4-4914-908B-81AB7C3E40B6}"/>
    <cellStyle name="Normal 6 4 3 6 2" xfId="7567" xr:uid="{083E9564-0B68-4F7C-A8C1-E6CC0343ED26}"/>
    <cellStyle name="Normal 6 4 3 7" xfId="7568" xr:uid="{5811AC1A-D2B9-4201-B076-5340DD269DC9}"/>
    <cellStyle name="Normal 6 4 3 7 2" xfId="7569" xr:uid="{70B7117C-5B18-44EC-A241-62BE38BCA65D}"/>
    <cellStyle name="Normal 6 4 3 8" xfId="7570" xr:uid="{F58827FC-26AA-4D68-8B90-609E51610C77}"/>
    <cellStyle name="Normal 6 4 3 9" xfId="7571" xr:uid="{784E4585-1D0E-40D1-9AA0-29B004661F6C}"/>
    <cellStyle name="Normal 6 4 3_NOI Ok" xfId="7572" xr:uid="{4060DFCF-B462-4CA8-B52A-16EDACBA811A}"/>
    <cellStyle name="Normal 6 4 4" xfId="7573" xr:uid="{19A8B772-520C-49D9-BFE6-52CD6C125A79}"/>
    <cellStyle name="Normal 6 4 4 2" xfId="7574" xr:uid="{8A71E6AB-9E01-42C2-B65E-2A6119A6FF44}"/>
    <cellStyle name="Normal 6 4 4 2 2" xfId="7575" xr:uid="{2B9094AA-5F72-42B0-9864-ADDA4FB3B45B}"/>
    <cellStyle name="Normal 6 4 4 2 2 2" xfId="7576" xr:uid="{66C42304-86E4-41CC-A0B5-B9B55C078872}"/>
    <cellStyle name="Normal 6 4 4 2 3" xfId="7577" xr:uid="{12DF1758-537F-404C-AC10-F988E0088F94}"/>
    <cellStyle name="Normal 6 4 4 2 3 2" xfId="7578" xr:uid="{669EB990-77CF-48D5-AA61-B57F71AC5E0A}"/>
    <cellStyle name="Normal 6 4 4 2 4" xfId="7579" xr:uid="{E988A4BA-4D68-4673-A067-205B0845F98D}"/>
    <cellStyle name="Normal 6 4 4 2 5" xfId="7580" xr:uid="{25714AA4-0DD0-4579-9A80-DCCA5AFBADD6}"/>
    <cellStyle name="Normal 6 4 4 2 6" xfId="7581" xr:uid="{CFACDE70-4DF7-447E-B2CC-06A9C1B60A94}"/>
    <cellStyle name="Normal 6 4 4 3" xfId="7582" xr:uid="{F283BD1A-A267-4D21-A3DB-2E13BDC1D230}"/>
    <cellStyle name="Normal 6 4 4 3 2" xfId="7583" xr:uid="{02EB2FCD-90F3-4093-871B-CBE5EC8DA058}"/>
    <cellStyle name="Normal 6 4 4 3 2 2" xfId="7584" xr:uid="{07938111-F950-4E8F-AD42-911D506F5D34}"/>
    <cellStyle name="Normal 6 4 4 3 3" xfId="7585" xr:uid="{1F172DDA-732D-4637-AF41-2E1C968BDBE0}"/>
    <cellStyle name="Normal 6 4 4 3 3 2" xfId="7586" xr:uid="{5F9E7048-E6C9-47E0-945F-91D576C21920}"/>
    <cellStyle name="Normal 6 4 4 3 4" xfId="7587" xr:uid="{0498C922-A08B-4805-BBFD-501ACBBBEAA5}"/>
    <cellStyle name="Normal 6 4 4 4" xfId="7588" xr:uid="{0EA2139A-921C-4D05-AD91-25475D28A9EE}"/>
    <cellStyle name="Normal 6 4 4 4 2" xfId="7589" xr:uid="{F5839A47-16BE-4D52-93BA-4F92D647F233}"/>
    <cellStyle name="Normal 6 4 4 4 2 2" xfId="7590" xr:uid="{0396E0F2-D82A-4F27-8C6A-40A4D6DC16C0}"/>
    <cellStyle name="Normal 6 4 4 4 3" xfId="7591" xr:uid="{21DE80E3-758D-476F-B3CC-04E0E0135C3C}"/>
    <cellStyle name="Normal 6 4 4 4 3 2" xfId="7592" xr:uid="{6B666F83-DD2E-44D8-8C29-921FF8A4C98E}"/>
    <cellStyle name="Normal 6 4 4 4 4" xfId="7593" xr:uid="{C4B61B19-2569-4524-B962-E1C4CE8314E4}"/>
    <cellStyle name="Normal 6 4 4 5" xfId="7594" xr:uid="{5A396CAA-EA53-4E63-927F-3ED879B578FE}"/>
    <cellStyle name="Normal 6 4 4 5 2" xfId="7595" xr:uid="{C8B6C3C2-5827-4AB2-A441-F12F2F3D496F}"/>
    <cellStyle name="Normal 6 4 4 6" xfId="7596" xr:uid="{7CF2E454-0824-4631-915A-FBB08D78631A}"/>
    <cellStyle name="Normal 6 4 4 6 2" xfId="7597" xr:uid="{8F462DEA-ABC3-4F18-83E4-44EB1C66517F}"/>
    <cellStyle name="Normal 6 4 4 7" xfId="7598" xr:uid="{0402FD93-60C5-491C-A264-2775451A68CE}"/>
    <cellStyle name="Normal 6 4 4 7 2" xfId="7599" xr:uid="{851670B3-F840-48FA-8B07-61ABBC3D092A}"/>
    <cellStyle name="Normal 6 4 4 8" xfId="7600" xr:uid="{AF471278-F8DF-448C-B2B8-B69733DDC1A4}"/>
    <cellStyle name="Normal 6 4 4 9" xfId="7601" xr:uid="{661550A2-1991-43A9-8238-1109DA8D049F}"/>
    <cellStyle name="Normal 6 4 4_NOI Ok" xfId="7602" xr:uid="{BE133054-2BD8-4E2D-8524-794B72B7874A}"/>
    <cellStyle name="Normal 6 4 5" xfId="7603" xr:uid="{3EE25702-E87B-4D55-BD7A-F2DD532A0AB4}"/>
    <cellStyle name="Normal 6 4 5 2" xfId="7604" xr:uid="{1BC10196-5280-4EA1-BCC0-10A5DD9B7FE7}"/>
    <cellStyle name="Normal 6 4 5 2 2" xfId="7605" xr:uid="{07E14387-93CA-42AD-B910-0B505AB4FB3D}"/>
    <cellStyle name="Normal 6 4 5 3" xfId="7606" xr:uid="{DDB5F5BF-5168-4E07-A68B-00E48EDA303E}"/>
    <cellStyle name="Normal 6 4 5 3 2" xfId="7607" xr:uid="{4FEF7CCE-8122-4B54-9615-92F682C94906}"/>
    <cellStyle name="Normal 6 4 5 4" xfId="7608" xr:uid="{B5A99D26-A61C-4761-BB62-CB9A7BF9CD00}"/>
    <cellStyle name="Normal 6 4 5 5" xfId="7609" xr:uid="{AF24355F-F846-47E8-A9B6-4F4CBAB6E03D}"/>
    <cellStyle name="Normal 6 4 5 6" xfId="7610" xr:uid="{37CACA52-1EBE-4767-B25F-96B34BECA564}"/>
    <cellStyle name="Normal 6 4 6" xfId="7611" xr:uid="{2FC9FD96-3349-4A00-8237-B7EF7BDB1A01}"/>
    <cellStyle name="Normal 6 4 6 2" xfId="7612" xr:uid="{0BF4F871-8354-492C-855A-0BADBAA232F5}"/>
    <cellStyle name="Normal 6 4 6 2 2" xfId="7613" xr:uid="{66A7FD63-5CC8-4ADA-AED1-71987AFB072B}"/>
    <cellStyle name="Normal 6 4 6 3" xfId="7614" xr:uid="{19E00ADA-E9F3-49B6-B782-4A5477F2EBAD}"/>
    <cellStyle name="Normal 6 4 6 3 2" xfId="7615" xr:uid="{8BF01C76-251D-43A1-8D9C-D045F63692FA}"/>
    <cellStyle name="Normal 6 4 6 4" xfId="7616" xr:uid="{264756F1-5C13-4127-AAEE-C10A67546FEE}"/>
    <cellStyle name="Normal 6 4 7" xfId="7617" xr:uid="{C5BBDCDC-1E29-4323-B482-4204994162C8}"/>
    <cellStyle name="Normal 6 4 7 2" xfId="7618" xr:uid="{56F8CE6D-E664-4F30-B94E-F63C2B1954D2}"/>
    <cellStyle name="Normal 6 4 7 2 2" xfId="7619" xr:uid="{417359F4-E973-4877-B176-E72C14DA4FAE}"/>
    <cellStyle name="Normal 6 4 7 3" xfId="7620" xr:uid="{AFAFC545-D7E5-4178-94C2-F9213BB49259}"/>
    <cellStyle name="Normal 6 4 7 3 2" xfId="7621" xr:uid="{782300B5-BA08-44C5-A0B0-C7457974CDDB}"/>
    <cellStyle name="Normal 6 4 7 4" xfId="7622" xr:uid="{23E74DC6-A3D0-4CFB-9207-4B420FF2685C}"/>
    <cellStyle name="Normal 6 4 8" xfId="7623" xr:uid="{6EF9FEDA-7070-49FA-ABDC-C50FAE130E7A}"/>
    <cellStyle name="Normal 6 4 8 2" xfId="7624" xr:uid="{0B7DFA0B-AA9B-42D5-9875-01D2DD635BD3}"/>
    <cellStyle name="Normal 6 4 9" xfId="7625" xr:uid="{254BC3BA-2592-42E8-B5F0-9387B6DA35F9}"/>
    <cellStyle name="Normal 6 4 9 2" xfId="7626" xr:uid="{1ED61B03-F40E-4F7B-A645-12C6DF924F3E}"/>
    <cellStyle name="Normal 6 4_NOI Ok" xfId="7627" xr:uid="{AB0CCA73-07B2-4663-B4B7-74C317AE1DA1}"/>
    <cellStyle name="Normal 6 5" xfId="7628" xr:uid="{3CE9ABA0-96B0-442F-9136-F475151D085A}"/>
    <cellStyle name="Normal 6 5 10" xfId="7629" xr:uid="{15FECD61-3F03-4D30-ABCC-2A346C9949B1}"/>
    <cellStyle name="Normal 6 5 10 2" xfId="7630" xr:uid="{BDA581E8-F752-4D1D-AD17-4B46425DA65E}"/>
    <cellStyle name="Normal 6 5 11" xfId="7631" xr:uid="{35F82208-99FA-4539-A881-CF68727C9974}"/>
    <cellStyle name="Normal 6 5 12" xfId="7632" xr:uid="{68789433-72D3-41AE-A772-582067335C2A}"/>
    <cellStyle name="Normal 6 5 2" xfId="7633" xr:uid="{2985B60D-B02C-48A0-916F-9E284049C049}"/>
    <cellStyle name="Normal 6 5 2 2" xfId="7634" xr:uid="{5E8D3098-8808-4C43-84BE-65465C09D3CB}"/>
    <cellStyle name="Normal 6 5 2 2 2" xfId="7635" xr:uid="{D19745B2-2F78-4622-9890-EC600990E559}"/>
    <cellStyle name="Normal 6 5 2 2 2 2" xfId="7636" xr:uid="{83412C0A-9477-474D-82E0-4A9E1C68EFAA}"/>
    <cellStyle name="Normal 6 5 2 2 3" xfId="7637" xr:uid="{4FB4EC6A-2FDD-43A4-B933-A33AD658DE8A}"/>
    <cellStyle name="Normal 6 5 2 2 3 2" xfId="7638" xr:uid="{A7497A8F-1E47-4D3F-8435-BB9288E29FE9}"/>
    <cellStyle name="Normal 6 5 2 2 4" xfId="7639" xr:uid="{08684631-A6B1-4D32-A080-09CE4698BDF4}"/>
    <cellStyle name="Normal 6 5 2 2 5" xfId="7640" xr:uid="{F5D69DBD-5E43-4678-9380-A8083F7A2976}"/>
    <cellStyle name="Normal 6 5 2 2 6" xfId="7641" xr:uid="{E899C544-5AFB-493A-A1ED-EC03DA1F155F}"/>
    <cellStyle name="Normal 6 5 2 3" xfId="7642" xr:uid="{4709CAB0-6244-455E-9438-D8E24C816848}"/>
    <cellStyle name="Normal 6 5 2 3 2" xfId="7643" xr:uid="{333E41A1-A4A9-4F83-A6F6-DFB5A4D7BFC1}"/>
    <cellStyle name="Normal 6 5 2 3 2 2" xfId="7644" xr:uid="{E0160A93-E530-4ACA-9145-B5DD317EFEC6}"/>
    <cellStyle name="Normal 6 5 2 3 3" xfId="7645" xr:uid="{87DCBEF1-1876-4759-8813-2243D66D4280}"/>
    <cellStyle name="Normal 6 5 2 3 3 2" xfId="7646" xr:uid="{2B196489-AF82-427E-BDBE-7B9071999C3E}"/>
    <cellStyle name="Normal 6 5 2 3 4" xfId="7647" xr:uid="{CF095306-AED6-48E0-8919-88A492F4DAAB}"/>
    <cellStyle name="Normal 6 5 2 4" xfId="7648" xr:uid="{3B4E472E-7EB3-4372-888D-1429C5A9BF60}"/>
    <cellStyle name="Normal 6 5 2 4 2" xfId="7649" xr:uid="{BD1ED496-B997-4C77-877A-F5535F76BB36}"/>
    <cellStyle name="Normal 6 5 2 4 2 2" xfId="7650" xr:uid="{24C3EC7C-D4BC-4FD9-854A-99E0F7A50126}"/>
    <cellStyle name="Normal 6 5 2 4 3" xfId="7651" xr:uid="{E4C50731-D240-4543-BF54-35BF4B963C04}"/>
    <cellStyle name="Normal 6 5 2 4 3 2" xfId="7652" xr:uid="{93D44C4F-6E1B-43D0-B0D4-1D46058C3865}"/>
    <cellStyle name="Normal 6 5 2 4 4" xfId="7653" xr:uid="{7C4447D3-A1E0-4E15-8ABD-CF97B00E2E63}"/>
    <cellStyle name="Normal 6 5 2 5" xfId="7654" xr:uid="{93BD5B63-C325-4798-A75B-9C3581C616EF}"/>
    <cellStyle name="Normal 6 5 2 5 2" xfId="7655" xr:uid="{23CD6943-D5F7-4611-BA98-83180007A4EE}"/>
    <cellStyle name="Normal 6 5 2 6" xfId="7656" xr:uid="{69D86DA6-143B-4DAC-B8B4-4195D493B9E7}"/>
    <cellStyle name="Normal 6 5 2 6 2" xfId="7657" xr:uid="{098DD016-44BC-4919-9BC8-BE41E0678D6D}"/>
    <cellStyle name="Normal 6 5 2 7" xfId="7658" xr:uid="{7911D13C-B2BC-4948-A856-79308151A4C3}"/>
    <cellStyle name="Normal 6 5 2 7 2" xfId="7659" xr:uid="{27306826-AFEF-4366-A764-A0870BE21D8D}"/>
    <cellStyle name="Normal 6 5 2 8" xfId="7660" xr:uid="{C93222A7-196C-44A4-A265-A3769B66EE71}"/>
    <cellStyle name="Normal 6 5 2 9" xfId="7661" xr:uid="{17E95F85-8982-4816-9E15-A975CEA9E292}"/>
    <cellStyle name="Normal 6 5 2_NOI Ok" xfId="7662" xr:uid="{BC063519-8521-4B64-A418-A468FB8207BC}"/>
    <cellStyle name="Normal 6 5 3" xfId="7663" xr:uid="{3B3213C8-1DEC-45C2-AE22-568D4DD1862B}"/>
    <cellStyle name="Normal 6 5 3 2" xfId="7664" xr:uid="{647C361C-CFB7-4FE6-B6C0-AFFB12C565FE}"/>
    <cellStyle name="Normal 6 5 3 2 2" xfId="7665" xr:uid="{6EF3E7B3-025B-4A10-AACE-AD00DE33704B}"/>
    <cellStyle name="Normal 6 5 3 2 2 2" xfId="7666" xr:uid="{542B8021-F1CC-47F7-A0B9-ADC7492630C9}"/>
    <cellStyle name="Normal 6 5 3 2 3" xfId="7667" xr:uid="{7B7A029D-B1DB-4AC3-B9A0-152DC1B1247A}"/>
    <cellStyle name="Normal 6 5 3 2 3 2" xfId="7668" xr:uid="{3B3AD5FF-A4FE-40F7-9F9F-BA65917FA6AF}"/>
    <cellStyle name="Normal 6 5 3 2 4" xfId="7669" xr:uid="{2DF8C463-3483-4C6F-BBCA-3E41CD752A0E}"/>
    <cellStyle name="Normal 6 5 3 2 5" xfId="7670" xr:uid="{5F9918B6-BC71-4CC0-A6AB-2AD1B866F336}"/>
    <cellStyle name="Normal 6 5 3 2 6" xfId="7671" xr:uid="{AF4FC43C-1F4E-41AC-B5A2-6C6D32D5F431}"/>
    <cellStyle name="Normal 6 5 3 3" xfId="7672" xr:uid="{F83A6EA4-68A4-427C-8604-C5A1DCBEDED2}"/>
    <cellStyle name="Normal 6 5 3 3 2" xfId="7673" xr:uid="{849DD15F-7BB8-42BE-9AE1-EF258C8CBFF1}"/>
    <cellStyle name="Normal 6 5 3 3 2 2" xfId="7674" xr:uid="{00061E83-8126-4E90-B61C-0041AB628ED8}"/>
    <cellStyle name="Normal 6 5 3 3 3" xfId="7675" xr:uid="{F1989FC2-8EBE-47F1-8EF4-363D40DCACC3}"/>
    <cellStyle name="Normal 6 5 3 3 3 2" xfId="7676" xr:uid="{394A3875-BA7B-4410-A3A0-4280038ADD69}"/>
    <cellStyle name="Normal 6 5 3 3 4" xfId="7677" xr:uid="{74F93BAD-BFFC-4BE1-AD01-9F04872951DF}"/>
    <cellStyle name="Normal 6 5 3 4" xfId="7678" xr:uid="{B7380CC7-3B9E-4507-A9FB-0BC084846563}"/>
    <cellStyle name="Normal 6 5 3 4 2" xfId="7679" xr:uid="{ADDBC692-DF40-45A2-80F4-71F49290D02B}"/>
    <cellStyle name="Normal 6 5 3 4 2 2" xfId="7680" xr:uid="{B270701B-8E53-4FDC-8F45-D21BCB099F26}"/>
    <cellStyle name="Normal 6 5 3 4 3" xfId="7681" xr:uid="{2CE9A2FA-E4EE-4829-884F-5EEE65D635BF}"/>
    <cellStyle name="Normal 6 5 3 4 3 2" xfId="7682" xr:uid="{99BC071D-78BF-4106-BA7C-0B670B6CC1D9}"/>
    <cellStyle name="Normal 6 5 3 4 4" xfId="7683" xr:uid="{7B8D18DD-CBDD-4A2F-8FF3-CDBFA40CE587}"/>
    <cellStyle name="Normal 6 5 3 5" xfId="7684" xr:uid="{97643D8A-C4B4-4DD4-BFD2-34A56AA37A96}"/>
    <cellStyle name="Normal 6 5 3 5 2" xfId="7685" xr:uid="{2CDAAC75-0DE9-4BD4-B4EB-731F55018DB3}"/>
    <cellStyle name="Normal 6 5 3 6" xfId="7686" xr:uid="{E368092F-BB42-40EE-ACA8-52AE780A0EF9}"/>
    <cellStyle name="Normal 6 5 3 6 2" xfId="7687" xr:uid="{C6374784-BD66-4C6C-AB10-362F8A3AA9DD}"/>
    <cellStyle name="Normal 6 5 3 7" xfId="7688" xr:uid="{D468BD54-3327-450E-B318-79647C229674}"/>
    <cellStyle name="Normal 6 5 3 7 2" xfId="7689" xr:uid="{431762E8-BD47-4F70-A02C-74E7AD759B4C}"/>
    <cellStyle name="Normal 6 5 3 8" xfId="7690" xr:uid="{FDC61BC5-B272-48FB-9DB5-76B4A65AD144}"/>
    <cellStyle name="Normal 6 5 3 9" xfId="7691" xr:uid="{340F5DF2-DF21-401D-9485-F0D01295DC9B}"/>
    <cellStyle name="Normal 6 5 3_NOI Ok" xfId="7692" xr:uid="{63A6268C-AB58-4AD0-84E6-1F7CC794B17B}"/>
    <cellStyle name="Normal 6 5 4" xfId="7693" xr:uid="{C658D97A-5D2A-4A65-A46B-4F89E120336D}"/>
    <cellStyle name="Normal 6 5 4 2" xfId="7694" xr:uid="{6147D0AD-D1AA-4B03-B76E-EF3B3D13791C}"/>
    <cellStyle name="Normal 6 5 4 2 2" xfId="7695" xr:uid="{9BF0B3BF-FA3D-4AA3-B74E-3A3AAAEA2131}"/>
    <cellStyle name="Normal 6 5 4 2 2 2" xfId="7696" xr:uid="{3F65DAD0-6C30-4B6D-B11D-315641A6577F}"/>
    <cellStyle name="Normal 6 5 4 2 3" xfId="7697" xr:uid="{D0E129F0-B804-4BE8-86CC-9AE767CB5294}"/>
    <cellStyle name="Normal 6 5 4 2 3 2" xfId="7698" xr:uid="{1C9B234B-E0EA-4456-AE20-11265AC3385C}"/>
    <cellStyle name="Normal 6 5 4 2 4" xfId="7699" xr:uid="{E3570499-6EC6-4A80-9658-74479B76328C}"/>
    <cellStyle name="Normal 6 5 4 2 5" xfId="7700" xr:uid="{B1F612D9-B6E3-40A1-8671-4AF36F1A04FD}"/>
    <cellStyle name="Normal 6 5 4 2 6" xfId="7701" xr:uid="{62FF9F8B-CECD-46F8-B328-CEA77B08258E}"/>
    <cellStyle name="Normal 6 5 4 3" xfId="7702" xr:uid="{A217EB77-8E95-4B13-92CE-995CF6C8AD41}"/>
    <cellStyle name="Normal 6 5 4 3 2" xfId="7703" xr:uid="{40DF2492-0252-485E-9419-24783B3445DB}"/>
    <cellStyle name="Normal 6 5 4 3 2 2" xfId="7704" xr:uid="{86F6D899-7392-4C76-881A-C474D51ABE61}"/>
    <cellStyle name="Normal 6 5 4 3 3" xfId="7705" xr:uid="{F7922CF6-5D45-4BA9-8520-6B7D57B6E6C7}"/>
    <cellStyle name="Normal 6 5 4 3 3 2" xfId="7706" xr:uid="{FEFEE089-B183-4487-97CF-73DFE9FD0684}"/>
    <cellStyle name="Normal 6 5 4 3 4" xfId="7707" xr:uid="{53783B43-D9D6-428D-AE35-4D74E1D6D5D7}"/>
    <cellStyle name="Normal 6 5 4 4" xfId="7708" xr:uid="{43373AB4-D0BA-4616-B28E-B43FADB081B8}"/>
    <cellStyle name="Normal 6 5 4 4 2" xfId="7709" xr:uid="{BAAEFE9A-9940-467A-8C8A-994492609885}"/>
    <cellStyle name="Normal 6 5 4 4 2 2" xfId="7710" xr:uid="{0645DCE9-CE3D-45C8-B51C-523CF2C0DC1B}"/>
    <cellStyle name="Normal 6 5 4 4 3" xfId="7711" xr:uid="{16C856B4-BA33-4C08-BF6E-4F0A20CF2185}"/>
    <cellStyle name="Normal 6 5 4 4 3 2" xfId="7712" xr:uid="{F0DEDAEA-C537-49B5-86BD-6A0AF7E7E66A}"/>
    <cellStyle name="Normal 6 5 4 4 4" xfId="7713" xr:uid="{82E5D385-D141-4ECB-84CC-F6DC5751B680}"/>
    <cellStyle name="Normal 6 5 4 5" xfId="7714" xr:uid="{6479AFC1-BECF-499A-98BB-36D5D11CD372}"/>
    <cellStyle name="Normal 6 5 4 5 2" xfId="7715" xr:uid="{64F593CC-F89C-4765-BCFD-74A8C760FF36}"/>
    <cellStyle name="Normal 6 5 4 6" xfId="7716" xr:uid="{F0172BD0-EE89-443F-AE08-F126D34F3ADE}"/>
    <cellStyle name="Normal 6 5 4 6 2" xfId="7717" xr:uid="{5418FABB-F4C3-410F-BA88-7F5FEEF26438}"/>
    <cellStyle name="Normal 6 5 4 7" xfId="7718" xr:uid="{BD8FC43B-D8AA-4AAB-A77A-DF67C1D51173}"/>
    <cellStyle name="Normal 6 5 4 7 2" xfId="7719" xr:uid="{75F590C1-5812-4557-976A-88C59C7BFB8E}"/>
    <cellStyle name="Normal 6 5 4 8" xfId="7720" xr:uid="{9ADE7480-1D0F-4A40-A737-F7F6F7A0B226}"/>
    <cellStyle name="Normal 6 5 4 9" xfId="7721" xr:uid="{A3CF2702-14A0-4865-BC1A-86EA737E00F1}"/>
    <cellStyle name="Normal 6 5 4_NOI Ok" xfId="7722" xr:uid="{A256877F-161B-48E5-B31B-A506BA9EE177}"/>
    <cellStyle name="Normal 6 5 5" xfId="7723" xr:uid="{4F09DD10-515E-47E4-99EA-0D2C5CB73806}"/>
    <cellStyle name="Normal 6 5 5 2" xfId="7724" xr:uid="{CEED7BC9-41AB-4BA4-850A-370EC0A8741D}"/>
    <cellStyle name="Normal 6 5 5 2 2" xfId="7725" xr:uid="{037482E6-096C-43F6-8CA4-A4F8D23AE47B}"/>
    <cellStyle name="Normal 6 5 5 3" xfId="7726" xr:uid="{ACED6D4B-4D44-4F25-9A59-58DF06494C98}"/>
    <cellStyle name="Normal 6 5 5 3 2" xfId="7727" xr:uid="{A663199A-8857-4A7E-A0DE-B6D78BA977C4}"/>
    <cellStyle name="Normal 6 5 5 4" xfId="7728" xr:uid="{40CE7464-3747-4B93-AEB5-0E4BA26C6E6E}"/>
    <cellStyle name="Normal 6 5 5 5" xfId="7729" xr:uid="{62AFC0C3-A0FB-48CB-A4CE-54E89D5B9AF4}"/>
    <cellStyle name="Normal 6 5 5 6" xfId="7730" xr:uid="{E9D2768E-2F17-43CB-AC17-F7D9BC797A40}"/>
    <cellStyle name="Normal 6 5 6" xfId="7731" xr:uid="{1549879A-0941-4A0B-B40F-C92B8AF66A45}"/>
    <cellStyle name="Normal 6 5 6 2" xfId="7732" xr:uid="{143021CE-92BA-4515-B4AC-D026479604CD}"/>
    <cellStyle name="Normal 6 5 6 2 2" xfId="7733" xr:uid="{AAFE40C0-0D6F-4593-B118-6445B8CDDE18}"/>
    <cellStyle name="Normal 6 5 6 3" xfId="7734" xr:uid="{640438FA-3ED8-4D1F-A31C-7A4D4E9523A4}"/>
    <cellStyle name="Normal 6 5 6 3 2" xfId="7735" xr:uid="{671A12A5-8248-485E-8AE0-39A29735D9BC}"/>
    <cellStyle name="Normal 6 5 6 4" xfId="7736" xr:uid="{6F11B16C-B318-4A64-8B55-A7D83D07C460}"/>
    <cellStyle name="Normal 6 5 7" xfId="7737" xr:uid="{F681E284-C71B-4517-8979-DA94D98BC61F}"/>
    <cellStyle name="Normal 6 5 7 2" xfId="7738" xr:uid="{5D2E85C8-8095-42D7-8290-81DC6112E133}"/>
    <cellStyle name="Normal 6 5 7 2 2" xfId="7739" xr:uid="{C60CC685-33AB-4D88-8E26-55B68DAA7FD5}"/>
    <cellStyle name="Normal 6 5 7 3" xfId="7740" xr:uid="{E20CC344-F2C2-4AA1-A215-43F85B93F333}"/>
    <cellStyle name="Normal 6 5 7 3 2" xfId="7741" xr:uid="{E6E72266-A2A2-4957-8A31-C3B692B2CE84}"/>
    <cellStyle name="Normal 6 5 7 4" xfId="7742" xr:uid="{6F2F6575-7554-4A89-9679-B25F6A8A5043}"/>
    <cellStyle name="Normal 6 5 8" xfId="7743" xr:uid="{2A14AD11-2985-4A32-9476-6971CD7A442C}"/>
    <cellStyle name="Normal 6 5 8 2" xfId="7744" xr:uid="{702ABA39-E3AE-4A25-9A9F-4D0E714F0080}"/>
    <cellStyle name="Normal 6 5 9" xfId="7745" xr:uid="{9D3A29A9-8AAA-40E3-9AA0-3488059DCCA9}"/>
    <cellStyle name="Normal 6 5 9 2" xfId="7746" xr:uid="{C5A0DE12-DC2C-4FA8-AFCB-78241BCE89B4}"/>
    <cellStyle name="Normal 6 5_NOI Ok" xfId="7747" xr:uid="{396AF29D-0817-4AE3-B165-4F352DEA8FFA}"/>
    <cellStyle name="Normal 6 6" xfId="7748" xr:uid="{16BEE872-0721-476E-AA4C-6D6C72F0A5A8}"/>
    <cellStyle name="Normal 6 6 2" xfId="7749" xr:uid="{205229C2-CE7C-4807-94C1-95BD4AAB51DF}"/>
    <cellStyle name="Normal 6 6 2 2" xfId="7750" xr:uid="{C9E0155B-9BB4-46DE-AD4A-04373821F6E7}"/>
    <cellStyle name="Normal 6 6 3" xfId="7751" xr:uid="{3DE6F049-D0D6-4F3F-92B4-C8E3E9FD6A28}"/>
    <cellStyle name="Normal 6 6 3 2" xfId="7752" xr:uid="{E625D95D-51E4-42EA-9495-1E2F03BB4BCF}"/>
    <cellStyle name="Normal 6 6 4" xfId="7753" xr:uid="{A11BFC11-AF77-471C-BD06-27A9648F912C}"/>
    <cellStyle name="Normal 6 6 5" xfId="7754" xr:uid="{396EE774-05C9-4A7C-9FF9-AEAD906FFB6A}"/>
    <cellStyle name="Normal 6 6 6" xfId="7755" xr:uid="{F48C51D0-2E45-4028-8A8C-B3702C1AF42E}"/>
    <cellStyle name="Normal 6 7" xfId="7756" xr:uid="{A6439D3A-4319-404C-9E3B-073395F999A0}"/>
    <cellStyle name="Normal 6 7 2" xfId="7757" xr:uid="{0519608E-7331-4A1F-AD69-CDDCF41870B7}"/>
    <cellStyle name="Normal 6 7 2 2" xfId="7758" xr:uid="{52A87FD7-D1DA-4DAC-9FBD-A5AFE9991B29}"/>
    <cellStyle name="Normal 6 7 3" xfId="7759" xr:uid="{EDC01F16-CC5E-442C-88FE-EDF221BE73AE}"/>
    <cellStyle name="Normal 6 7 3 2" xfId="7760" xr:uid="{ABA5257A-5C68-4674-B97D-28D356D00EF0}"/>
    <cellStyle name="Normal 6 7 4" xfId="7761" xr:uid="{E8646258-92BD-49BA-8817-026C0FFB0EB9}"/>
    <cellStyle name="Normal 6 8" xfId="7762" xr:uid="{ED7B2CCD-D29F-4234-A643-A62DF40B8338}"/>
    <cellStyle name="Normal 6 8 2" xfId="7763" xr:uid="{4DC760BC-E89D-4B4A-8734-0EB178AD5A6F}"/>
    <cellStyle name="Normal 6 8 2 2" xfId="7764" xr:uid="{5AF1E805-5E0C-4AD5-BDBD-EC3FA44A391E}"/>
    <cellStyle name="Normal 6 8 3" xfId="7765" xr:uid="{F9232A3D-BC6D-494F-9F5C-B4828D9E6093}"/>
    <cellStyle name="Normal 6 8 3 2" xfId="7766" xr:uid="{BDC9736D-E1AF-47D5-84DE-0C6499C1809A}"/>
    <cellStyle name="Normal 6 8 4" xfId="7767" xr:uid="{0B04B912-0ED0-451F-BA5B-A1AD4AFFBFFE}"/>
    <cellStyle name="Normal 6 9" xfId="7768" xr:uid="{40DE45EF-C6CC-4959-9706-5F801677FBD0}"/>
    <cellStyle name="Normal 6 9 2" xfId="7769" xr:uid="{028B51C5-3C8B-4A3E-83FE-4DE8B676EAB2}"/>
    <cellStyle name="Normal 6_FBM-CPX-CAPEX" xfId="7770" xr:uid="{F0C085E2-9E2B-4961-AB62-DC6304143238}"/>
    <cellStyle name="Normal 60" xfId="11327" xr:uid="{1E11C703-60A6-481C-BAB7-0B9575207F12}"/>
    <cellStyle name="Normal 61" xfId="11335" xr:uid="{BFB79934-08EA-4E00-AF12-A54CE2AE9CD2}"/>
    <cellStyle name="Normal 62" xfId="11337" xr:uid="{060DC27E-26F8-4655-A285-5CFCF27F7A8E}"/>
    <cellStyle name="Normal 63" xfId="11339" xr:uid="{8A31BDA5-833D-4C45-9C28-1AEEE24F09FA}"/>
    <cellStyle name="Normal 64" xfId="11340" xr:uid="{485E1379-C073-4ECC-A90C-7B7516EF20E5}"/>
    <cellStyle name="Normal 65" xfId="11344" xr:uid="{624EF79E-AF28-4E98-9373-232BD78898CE}"/>
    <cellStyle name="Normal 66" xfId="11343" xr:uid="{8C0954EC-05A1-4ADA-AFC3-59CC82DC3BA6}"/>
    <cellStyle name="Normal 67" xfId="11341" xr:uid="{0DF04B63-472E-448A-AC3E-43D7A9439730}"/>
    <cellStyle name="Normal 68" xfId="11349" xr:uid="{45159962-0EAD-4F06-A004-416E8651D101}"/>
    <cellStyle name="Normal 69" xfId="11342" xr:uid="{6829A879-0F27-4944-9716-C5A424B3FAF6}"/>
    <cellStyle name="Normal 7" xfId="58" xr:uid="{5C8E7A91-70A2-46EE-99D5-CECABE3ACE4A}"/>
    <cellStyle name="Normal 7 2" xfId="166" xr:uid="{4A902C43-44FF-4FE4-8D1D-BCBE12D5A485}"/>
    <cellStyle name="Normal 7 2 2" xfId="7773" xr:uid="{D678191A-D675-44F1-B840-BF1BAC6D7DC7}"/>
    <cellStyle name="Normal 7 2 2 2" xfId="7774" xr:uid="{D9C735AF-7834-45FD-B77F-35003D02FEFA}"/>
    <cellStyle name="Normal 7 2 3" xfId="7775" xr:uid="{490EF815-47B8-4D66-9B44-49958D0DB76D}"/>
    <cellStyle name="Normal 7 2 3 2" xfId="7776" xr:uid="{0F695F6D-3115-4D25-902B-56B789FE213C}"/>
    <cellStyle name="Normal 7 2 4" xfId="7777" xr:uid="{F9AE5A4C-B730-49D0-A955-0B0071AFD3F3}"/>
    <cellStyle name="Normal 7 2 5" xfId="7772" xr:uid="{6F33E59D-0134-47A1-A3AF-6FB2F8C9A814}"/>
    <cellStyle name="Normal 7 3" xfId="200" xr:uid="{991A9636-2554-433E-8F88-0748D25451A2}"/>
    <cellStyle name="Normal 7 3 2" xfId="7779" xr:uid="{28DDA84A-5C67-4F3A-A4AE-7BB5C96630A2}"/>
    <cellStyle name="Normal 7 3 2 2" xfId="7780" xr:uid="{7EB7BBCF-6E50-4D4A-8386-0E4D11D3306F}"/>
    <cellStyle name="Normal 7 3 2 3" xfId="17522" xr:uid="{A164CDC5-9B29-477D-8F85-9F927AE71B41}"/>
    <cellStyle name="Normal 7 3 3" xfId="7781" xr:uid="{A7FB977E-BEA2-4451-8A38-48F095D0F573}"/>
    <cellStyle name="Normal 7 3 3 2" xfId="7782" xr:uid="{00A18353-254B-44E9-B7FA-3BA5467D5A5D}"/>
    <cellStyle name="Normal 7 3 4" xfId="7783" xr:uid="{65EBF42E-6949-42AA-912F-BD87C37F7885}"/>
    <cellStyle name="Normal 7 3 5" xfId="7778" xr:uid="{750EF407-EA89-47A0-9EC2-67666B23FDF7}"/>
    <cellStyle name="Normal 7 3 6" xfId="17496" xr:uid="{9790BDD7-CC84-463D-A6AE-FD3859588383}"/>
    <cellStyle name="Normal 7 4" xfId="145" xr:uid="{624D3AA6-626B-4C93-9A4B-2D937C3F011B}"/>
    <cellStyle name="Normal 7 4 2" xfId="7785" xr:uid="{5B94421D-A014-46EB-A5C5-5338179CB3DD}"/>
    <cellStyle name="Normal 7 4 2 2" xfId="7786" xr:uid="{7A126799-A9AE-432B-83BE-BA3C63C52FB9}"/>
    <cellStyle name="Normal 7 4 3" xfId="7787" xr:uid="{9F8E29F3-0044-49D9-AABF-AA15D9393F62}"/>
    <cellStyle name="Normal 7 4 3 2" xfId="7788" xr:uid="{9884BB9C-F607-4517-A5E2-CDB7A66BC6E9}"/>
    <cellStyle name="Normal 7 4 4" xfId="7789" xr:uid="{3E6FBBC2-954E-4324-9CDA-4BCADCF07ADB}"/>
    <cellStyle name="Normal 7 4 5" xfId="7784" xr:uid="{BA324BE4-A2B7-4F9A-82DA-A36AD906831F}"/>
    <cellStyle name="Normal 7 5" xfId="7790" xr:uid="{DBCE4F27-AAE0-4DCA-8632-F3309A4F8967}"/>
    <cellStyle name="Normal 7 5 2" xfId="7791" xr:uid="{29058951-EF46-4E1A-86A3-713CC176D2EA}"/>
    <cellStyle name="Normal 7 6" xfId="7792" xr:uid="{DEE72194-BAAE-4155-9B6F-19EB686D3D94}"/>
    <cellStyle name="Normal 7 7" xfId="11331" xr:uid="{579E54AC-ADB2-4FFF-AC27-CA50025EEF2E}"/>
    <cellStyle name="Normal 7 8" xfId="11443" xr:uid="{58C62B1D-4EBD-444F-88B5-9C4E5EA4C089}"/>
    <cellStyle name="Normal 7 9" xfId="7771" xr:uid="{4292FC74-D34D-43FE-9696-8F517F69A266}"/>
    <cellStyle name="Normal 7_NOI Ok" xfId="7793" xr:uid="{29C816BE-DC7E-4D6A-A728-6F0B23BD2D25}"/>
    <cellStyle name="Normal 70" xfId="11351" xr:uid="{C470026B-ED06-4832-B6A8-E3203086B709}"/>
    <cellStyle name="Normal 71" xfId="11353" xr:uid="{D8935AFF-0C13-4ACC-B829-F8C7475C68BF}"/>
    <cellStyle name="Normal 72" xfId="11348" xr:uid="{FD5250C8-845E-4780-8015-6CA9D1FE1350}"/>
    <cellStyle name="Normal 73" xfId="11359" xr:uid="{A7804323-1BC9-466B-A459-4246E0E21E7C}"/>
    <cellStyle name="Normal 74" xfId="11364" xr:uid="{813DCC10-7F10-44DC-B5BC-858ED38E6009}"/>
    <cellStyle name="Normal 75" xfId="11361" xr:uid="{37B103D4-A962-4862-9670-C789AB9148ED}"/>
    <cellStyle name="Normal 76" xfId="11366" xr:uid="{8F3C159A-DB2F-43B1-A600-C5BB60EB53B5}"/>
    <cellStyle name="Normal 77" xfId="11362" xr:uid="{8159AC5D-FFFB-4D05-A616-9E73B405796F}"/>
    <cellStyle name="Normal 78" xfId="11368" xr:uid="{C0EDA931-895E-4683-8F60-FC8C311E2840}"/>
    <cellStyle name="Normal 79" xfId="11370" xr:uid="{63FC0DF8-4707-4F83-B617-325B15389A23}"/>
    <cellStyle name="Normal 8" xfId="5" xr:uid="{7113F6CF-F3EA-485B-A3CC-57549D72E3DA}"/>
    <cellStyle name="Normal 8 10" xfId="7795" xr:uid="{F0C53261-C6A8-407D-9712-8C2E0231365F}"/>
    <cellStyle name="Normal 8 10 10" xfId="7796" xr:uid="{32B4928D-D4A9-4798-A67B-8FFBF0E701BD}"/>
    <cellStyle name="Normal 8 10 10 2" xfId="7797" xr:uid="{FD81976A-D56A-4E01-9832-0CC620E662BC}"/>
    <cellStyle name="Normal 8 10 11" xfId="7798" xr:uid="{6C6D26ED-8995-49FF-9F58-32F10FB37552}"/>
    <cellStyle name="Normal 8 10 12" xfId="7799" xr:uid="{93E301A4-02A8-44A3-A638-1AD041A2D626}"/>
    <cellStyle name="Normal 8 10 2" xfId="7800" xr:uid="{8A43D0F2-EBE5-48AE-8C05-BC5FB3681B6C}"/>
    <cellStyle name="Normal 8 10 2 2" xfId="7801" xr:uid="{B97543D3-CAEB-4297-9DB6-8CF742CE54EC}"/>
    <cellStyle name="Normal 8 10 2 2 2" xfId="7802" xr:uid="{7986CDD8-3FDD-4158-A888-E3E8065C3E58}"/>
    <cellStyle name="Normal 8 10 2 2 2 2" xfId="7803" xr:uid="{062CAA7A-68D6-4BC5-A56A-48F24DC71EDF}"/>
    <cellStyle name="Normal 8 10 2 2 3" xfId="7804" xr:uid="{4EF90E78-0D3F-49AB-A8CD-4857DF5B1C30}"/>
    <cellStyle name="Normal 8 10 2 2 3 2" xfId="7805" xr:uid="{D9958BA8-5637-4538-A71C-1B5300A26265}"/>
    <cellStyle name="Normal 8 10 2 2 4" xfId="7806" xr:uid="{F70E4F65-B8B8-4E7D-B7BD-22994716088D}"/>
    <cellStyle name="Normal 8 10 2 2 5" xfId="7807" xr:uid="{C6628004-808A-4D58-8E12-17D27F3B920E}"/>
    <cellStyle name="Normal 8 10 2 2 6" xfId="7808" xr:uid="{78CC1299-F108-4FCB-A2D3-B18B31BDD7E2}"/>
    <cellStyle name="Normal 8 10 2 3" xfId="7809" xr:uid="{B1245CB6-FEDB-4F61-86C7-9FD0152046F4}"/>
    <cellStyle name="Normal 8 10 2 3 2" xfId="7810" xr:uid="{0AB94924-41D2-451C-9D74-B2B51D2A276D}"/>
    <cellStyle name="Normal 8 10 2 3 2 2" xfId="7811" xr:uid="{B4518F9D-C6B7-46A0-A910-2E54974A1BAB}"/>
    <cellStyle name="Normal 8 10 2 3 3" xfId="7812" xr:uid="{59679A39-E7F0-4731-9C62-37130DDD6D1C}"/>
    <cellStyle name="Normal 8 10 2 3 3 2" xfId="7813" xr:uid="{7F75804B-5CD9-4D97-8FB5-B1E7AD989C5A}"/>
    <cellStyle name="Normal 8 10 2 3 4" xfId="7814" xr:uid="{B7C3B15A-E70C-426F-926F-2C66730BB22A}"/>
    <cellStyle name="Normal 8 10 2 4" xfId="7815" xr:uid="{0E9EBB33-D561-46EA-97E8-02C31191F2F6}"/>
    <cellStyle name="Normal 8 10 2 4 2" xfId="7816" xr:uid="{F369D776-BD82-46F8-A5E0-A6E110BBD4B8}"/>
    <cellStyle name="Normal 8 10 2 4 2 2" xfId="7817" xr:uid="{2C3F5E73-D0B9-4B3F-A8F3-3875A9487793}"/>
    <cellStyle name="Normal 8 10 2 4 3" xfId="7818" xr:uid="{D80BB12E-8805-495A-8A74-4E449695A1CD}"/>
    <cellStyle name="Normal 8 10 2 4 3 2" xfId="7819" xr:uid="{18BD86D8-A28A-43C4-A38A-5F9FA15202FC}"/>
    <cellStyle name="Normal 8 10 2 4 4" xfId="7820" xr:uid="{D7880ADC-2F50-4214-877F-F147404CF7FD}"/>
    <cellStyle name="Normal 8 10 2 5" xfId="7821" xr:uid="{30664924-68A5-4128-9B95-4865A6CD40D7}"/>
    <cellStyle name="Normal 8 10 2 5 2" xfId="7822" xr:uid="{D4F8C0D1-3F5C-4FFE-95C0-04223F20024A}"/>
    <cellStyle name="Normal 8 10 2 6" xfId="7823" xr:uid="{F422087A-9C5D-4E63-AEF3-EADF9C5865EE}"/>
    <cellStyle name="Normal 8 10 2 6 2" xfId="7824" xr:uid="{EDE34442-3D6A-4C6C-9454-FF97B1208C84}"/>
    <cellStyle name="Normal 8 10 2 7" xfId="7825" xr:uid="{D0CED1D1-41CD-42F8-9180-909C1FABA3B6}"/>
    <cellStyle name="Normal 8 10 2 7 2" xfId="7826" xr:uid="{5EF468CF-F4CD-4B32-8CC8-66925FF98F6E}"/>
    <cellStyle name="Normal 8 10 2 8" xfId="7827" xr:uid="{ED7D9346-1CF4-4395-BB4C-E88B99EB9ABC}"/>
    <cellStyle name="Normal 8 10 2 9" xfId="7828" xr:uid="{58AD7A13-C979-48B1-B285-8354A88A54E3}"/>
    <cellStyle name="Normal 8 10 2_NOI Ok" xfId="7829" xr:uid="{DCAEF714-976D-46E4-A9CF-1190A98C0FFC}"/>
    <cellStyle name="Normal 8 10 3" xfId="7830" xr:uid="{C08E1A83-0937-4F05-BDA3-CE6976ED1B7B}"/>
    <cellStyle name="Normal 8 10 3 2" xfId="7831" xr:uid="{1067803E-16C1-4BA4-9901-2B35113D72E2}"/>
    <cellStyle name="Normal 8 10 3 2 2" xfId="7832" xr:uid="{F8207344-4BA5-486D-9088-157EAA417967}"/>
    <cellStyle name="Normal 8 10 3 2 2 2" xfId="7833" xr:uid="{A36A17ED-3F75-4974-9D51-2167BE15F007}"/>
    <cellStyle name="Normal 8 10 3 2 3" xfId="7834" xr:uid="{ED688931-410B-4E34-AF6B-4FDDC0B2EF9A}"/>
    <cellStyle name="Normal 8 10 3 2 3 2" xfId="7835" xr:uid="{D0B196DE-2DF1-402F-9416-7D3D3D8D4384}"/>
    <cellStyle name="Normal 8 10 3 2 4" xfId="7836" xr:uid="{8254F47E-463E-419C-B916-C11802F21A22}"/>
    <cellStyle name="Normal 8 10 3 2 5" xfId="7837" xr:uid="{F20582BA-72FF-407C-B2AA-D8532C710BE2}"/>
    <cellStyle name="Normal 8 10 3 2 6" xfId="7838" xr:uid="{C290FF84-1621-411B-97E8-B75F5CC5F777}"/>
    <cellStyle name="Normal 8 10 3 3" xfId="7839" xr:uid="{F2299FC1-3D10-4118-9C1A-461674D34C26}"/>
    <cellStyle name="Normal 8 10 3 3 2" xfId="7840" xr:uid="{ADE8BF14-C57D-4132-AD9D-28D6D1E834A8}"/>
    <cellStyle name="Normal 8 10 3 3 2 2" xfId="7841" xr:uid="{1B4BC2A7-3DD3-44D7-A84B-392ECDDC399A}"/>
    <cellStyle name="Normal 8 10 3 3 3" xfId="7842" xr:uid="{485ED879-B62F-4F0E-A7A8-562A7B81228B}"/>
    <cellStyle name="Normal 8 10 3 3 3 2" xfId="7843" xr:uid="{09DDF94F-741E-4E70-9985-6D7FDF33690C}"/>
    <cellStyle name="Normal 8 10 3 3 4" xfId="7844" xr:uid="{A1672D0A-DDBB-4356-9868-FC942D192CD7}"/>
    <cellStyle name="Normal 8 10 3 4" xfId="7845" xr:uid="{A0C83077-3C21-4677-9F1C-AE253A602052}"/>
    <cellStyle name="Normal 8 10 3 4 2" xfId="7846" xr:uid="{3FC8003F-F044-424D-B3ED-E73949B39A6A}"/>
    <cellStyle name="Normal 8 10 3 4 2 2" xfId="7847" xr:uid="{63725394-634F-46B2-9E1E-0678A36AD177}"/>
    <cellStyle name="Normal 8 10 3 4 3" xfId="7848" xr:uid="{C3791774-E804-4DEE-A5BA-91C792B27A46}"/>
    <cellStyle name="Normal 8 10 3 4 3 2" xfId="7849" xr:uid="{3ECDE346-08F9-4A36-ABDD-A639E235414D}"/>
    <cellStyle name="Normal 8 10 3 4 4" xfId="7850" xr:uid="{3FA038A7-3251-4653-BE09-D637784F4B15}"/>
    <cellStyle name="Normal 8 10 3 5" xfId="7851" xr:uid="{8DAAECD6-3D67-4B00-8C7E-457D6BFD4B2C}"/>
    <cellStyle name="Normal 8 10 3 5 2" xfId="7852" xr:uid="{1FBA069C-FB61-4615-8486-96FC3C83A30E}"/>
    <cellStyle name="Normal 8 10 3 6" xfId="7853" xr:uid="{BB731811-9C31-4E7A-92D7-3F1AA59BCF5B}"/>
    <cellStyle name="Normal 8 10 3 6 2" xfId="7854" xr:uid="{B92B9F0F-CEA3-4376-B8FC-B198F1C2689B}"/>
    <cellStyle name="Normal 8 10 3 7" xfId="7855" xr:uid="{238CAEBA-69A1-41D6-8263-FFF2989468A0}"/>
    <cellStyle name="Normal 8 10 3 7 2" xfId="7856" xr:uid="{5A6624B4-1771-4BBE-937C-1F7944AD799D}"/>
    <cellStyle name="Normal 8 10 3 8" xfId="7857" xr:uid="{1E52A73B-727D-4653-863C-E76D988205B1}"/>
    <cellStyle name="Normal 8 10 3 9" xfId="7858" xr:uid="{3D521A08-08A9-4DC9-8D33-9BC58F833F9A}"/>
    <cellStyle name="Normal 8 10 3_NOI Ok" xfId="7859" xr:uid="{505FA819-68F6-4A72-A699-7D0358D489A7}"/>
    <cellStyle name="Normal 8 10 4" xfId="7860" xr:uid="{9D8E9951-C880-440F-856A-4E279E4A5FF0}"/>
    <cellStyle name="Normal 8 10 4 2" xfId="7861" xr:uid="{BE80CC46-1943-4ADB-B8E1-16411A24FAA5}"/>
    <cellStyle name="Normal 8 10 4 2 2" xfId="7862" xr:uid="{2A674501-73E2-409C-859C-ACBF21A19685}"/>
    <cellStyle name="Normal 8 10 4 2 2 2" xfId="7863" xr:uid="{6545C5EB-D37B-448D-8B2F-E7E6D376A2D9}"/>
    <cellStyle name="Normal 8 10 4 2 3" xfId="7864" xr:uid="{783FA588-468B-4F20-A8E3-616904091781}"/>
    <cellStyle name="Normal 8 10 4 2 3 2" xfId="7865" xr:uid="{05200944-7F79-41DF-9B7D-12739F39A7BA}"/>
    <cellStyle name="Normal 8 10 4 2 4" xfId="7866" xr:uid="{9765AC01-D0DD-4241-B2C7-930FDD4F1802}"/>
    <cellStyle name="Normal 8 10 4 2 5" xfId="7867" xr:uid="{A9CD2818-311B-424C-84D6-5E35E79616A6}"/>
    <cellStyle name="Normal 8 10 4 2 6" xfId="7868" xr:uid="{F573CF86-ED33-419B-9713-CF54B54C4A6A}"/>
    <cellStyle name="Normal 8 10 4 3" xfId="7869" xr:uid="{E5BF8FFA-6BC6-4560-965F-248B76F0D18E}"/>
    <cellStyle name="Normal 8 10 4 3 2" xfId="7870" xr:uid="{F930102D-9D0F-4CEE-8809-43303FEB21FD}"/>
    <cellStyle name="Normal 8 10 4 3 2 2" xfId="7871" xr:uid="{517F414D-C354-42B8-BB5C-FF2A91B2407D}"/>
    <cellStyle name="Normal 8 10 4 3 3" xfId="7872" xr:uid="{4D477278-B703-46D5-89DF-DF95CF68C69E}"/>
    <cellStyle name="Normal 8 10 4 3 3 2" xfId="7873" xr:uid="{20FF4F58-BCE1-4D3D-8188-E0DBD7D105AF}"/>
    <cellStyle name="Normal 8 10 4 3 4" xfId="7874" xr:uid="{41EB43E0-2EAB-47A8-ADAE-A41EF921FB8C}"/>
    <cellStyle name="Normal 8 10 4 4" xfId="7875" xr:uid="{A1D0BDDB-8EEE-41C2-89A1-7441549B327D}"/>
    <cellStyle name="Normal 8 10 4 4 2" xfId="7876" xr:uid="{62B0ECD6-2E8E-4BAC-AEE0-9B40A62F5303}"/>
    <cellStyle name="Normal 8 10 4 4 2 2" xfId="7877" xr:uid="{0FA6C8E6-AEAB-46AC-9DD6-68163957C3C6}"/>
    <cellStyle name="Normal 8 10 4 4 3" xfId="7878" xr:uid="{D60A78E4-D933-4D1F-88E5-165FB7CED857}"/>
    <cellStyle name="Normal 8 10 4 4 3 2" xfId="7879" xr:uid="{2AAE0146-88D5-471C-A3EE-F2C7BDFE5812}"/>
    <cellStyle name="Normal 8 10 4 4 4" xfId="7880" xr:uid="{8A53E20C-1D64-4200-8F32-591D2CFDD38A}"/>
    <cellStyle name="Normal 8 10 4 5" xfId="7881" xr:uid="{5AC30608-55B9-432A-8489-268E3CF48F20}"/>
    <cellStyle name="Normal 8 10 4 5 2" xfId="7882" xr:uid="{D4354552-B60A-4F2E-BA92-A6EDCC887A5F}"/>
    <cellStyle name="Normal 8 10 4 6" xfId="7883" xr:uid="{053207B2-7B1D-4085-B5F0-293C569F8278}"/>
    <cellStyle name="Normal 8 10 4 6 2" xfId="7884" xr:uid="{D463C414-C7E6-4F7D-86B5-07B7BAF48EA6}"/>
    <cellStyle name="Normal 8 10 4 7" xfId="7885" xr:uid="{06FB96D8-9B97-4DC9-82AD-28D3D75CA0B7}"/>
    <cellStyle name="Normal 8 10 4 7 2" xfId="7886" xr:uid="{A05D839A-A512-4D78-8912-DD04B25D296F}"/>
    <cellStyle name="Normal 8 10 4 8" xfId="7887" xr:uid="{D74CABE0-6F26-4862-867B-5874BC20EF49}"/>
    <cellStyle name="Normal 8 10 4 9" xfId="7888" xr:uid="{93565BDB-EF15-4350-B540-2D2C60A92BCB}"/>
    <cellStyle name="Normal 8 10 4_NOI Ok" xfId="7889" xr:uid="{B680AB7F-7B5F-4600-A983-904CD5728C46}"/>
    <cellStyle name="Normal 8 10 5" xfId="7890" xr:uid="{0158D4D1-5A6D-44D9-8559-A5324680F7E1}"/>
    <cellStyle name="Normal 8 10 5 2" xfId="7891" xr:uid="{09D303F3-1AA1-43FA-9E23-D322973BB352}"/>
    <cellStyle name="Normal 8 10 5 2 2" xfId="7892" xr:uid="{885E9C15-8E14-4535-B552-A5FA80AA76C4}"/>
    <cellStyle name="Normal 8 10 5 3" xfId="7893" xr:uid="{9C825EE0-4882-4721-9E27-033C8CFB49C4}"/>
    <cellStyle name="Normal 8 10 5 3 2" xfId="7894" xr:uid="{334801C0-4262-4795-A9BC-16C318B9350C}"/>
    <cellStyle name="Normal 8 10 5 4" xfId="7895" xr:uid="{7C240ACC-F268-4E83-9313-DE98AE9AFC17}"/>
    <cellStyle name="Normal 8 10 5 5" xfId="7896" xr:uid="{9A0308DE-881C-4EA9-8131-22090A25DF28}"/>
    <cellStyle name="Normal 8 10 5 6" xfId="7897" xr:uid="{D58E650F-47EF-4053-8A8F-C1532C742CFA}"/>
    <cellStyle name="Normal 8 10 6" xfId="7898" xr:uid="{6E7198DE-562C-4FFE-95A5-773028FFB629}"/>
    <cellStyle name="Normal 8 10 6 2" xfId="7899" xr:uid="{C52A5E93-C0A1-4ACC-9E9B-FCE1CED1E9D4}"/>
    <cellStyle name="Normal 8 10 6 2 2" xfId="7900" xr:uid="{DECD4BCA-C01E-4882-BFF3-9CB8A4CCD17B}"/>
    <cellStyle name="Normal 8 10 6 3" xfId="7901" xr:uid="{C17AD758-ADBD-4EEA-809D-5FD5DC585DAE}"/>
    <cellStyle name="Normal 8 10 6 3 2" xfId="7902" xr:uid="{65FDD688-8E24-4CAC-82C9-2255CD16B3D9}"/>
    <cellStyle name="Normal 8 10 6 4" xfId="7903" xr:uid="{6FB3C503-3C38-4B19-B784-0825F2C331F3}"/>
    <cellStyle name="Normal 8 10 7" xfId="7904" xr:uid="{40BC42D6-5737-474C-8A9E-E9183F73DEB6}"/>
    <cellStyle name="Normal 8 10 7 2" xfId="7905" xr:uid="{D52034DE-EE3B-4517-B8C9-3AD6F8AC7F07}"/>
    <cellStyle name="Normal 8 10 7 2 2" xfId="7906" xr:uid="{1007EA0F-8EEF-4F58-8AB7-04585FF48D76}"/>
    <cellStyle name="Normal 8 10 7 3" xfId="7907" xr:uid="{6C06E49C-E95D-43CE-81CC-925B0C842878}"/>
    <cellStyle name="Normal 8 10 7 3 2" xfId="7908" xr:uid="{8139EDDA-443B-4BD1-A39E-D2D8B475770A}"/>
    <cellStyle name="Normal 8 10 7 4" xfId="7909" xr:uid="{B6D2BA8E-15FB-4C84-8A72-875914ADC972}"/>
    <cellStyle name="Normal 8 10 8" xfId="7910" xr:uid="{9AF39C14-2FFE-4A81-BBEC-198363F835D1}"/>
    <cellStyle name="Normal 8 10 8 2" xfId="7911" xr:uid="{824F4C72-D7BE-45F6-B598-5763114F0B4A}"/>
    <cellStyle name="Normal 8 10 9" xfId="7912" xr:uid="{F2015631-AEE7-428D-9867-14DC138E69AA}"/>
    <cellStyle name="Normal 8 10 9 2" xfId="7913" xr:uid="{D0AF4962-2AED-4397-BD76-061776890A99}"/>
    <cellStyle name="Normal 8 10_NOI Ok" xfId="7914" xr:uid="{87671265-8515-4228-9AE6-616E2DF784C8}"/>
    <cellStyle name="Normal 8 11" xfId="7915" xr:uid="{8C06CF66-173D-4366-AA77-200A0DE7F73C}"/>
    <cellStyle name="Normal 8 11 10" xfId="7916" xr:uid="{2CDE77E7-3161-474A-A1C5-F3906F7A7122}"/>
    <cellStyle name="Normal 8 11 10 2" xfId="7917" xr:uid="{8B21F8F3-0160-4EDD-A085-D1F5ED6D3977}"/>
    <cellStyle name="Normal 8 11 11" xfId="7918" xr:uid="{E7B9EFAC-8EDA-49E6-9584-979363760833}"/>
    <cellStyle name="Normal 8 11 12" xfId="7919" xr:uid="{552F57BE-C934-44CD-8385-457FEE588023}"/>
    <cellStyle name="Normal 8 11 2" xfId="7920" xr:uid="{9BDE65B1-A8E9-4251-BC04-0087AC0CDCE8}"/>
    <cellStyle name="Normal 8 11 2 2" xfId="7921" xr:uid="{55F5637A-52C3-4A39-B9BF-3C1B18CC449B}"/>
    <cellStyle name="Normal 8 11 2 2 2" xfId="7922" xr:uid="{A08B8FB9-3468-4229-87CB-6DEC27C13D1B}"/>
    <cellStyle name="Normal 8 11 2 2 2 2" xfId="7923" xr:uid="{50BA2DF9-43B5-4E4D-8C07-20D013B3D596}"/>
    <cellStyle name="Normal 8 11 2 2 3" xfId="7924" xr:uid="{DC248C67-0837-4245-B928-68B03606D55D}"/>
    <cellStyle name="Normal 8 11 2 2 3 2" xfId="7925" xr:uid="{22DC8B37-16E4-49CE-9AB1-4C27BDFDC93B}"/>
    <cellStyle name="Normal 8 11 2 2 4" xfId="7926" xr:uid="{CCF20EE1-0B95-48D5-B1A3-739E046A603C}"/>
    <cellStyle name="Normal 8 11 2 2 5" xfId="7927" xr:uid="{3A4D67DA-D17F-4B72-B804-723AA79AED64}"/>
    <cellStyle name="Normal 8 11 2 2 6" xfId="7928" xr:uid="{668D9E2B-4181-41B0-B422-A963DC3F1A91}"/>
    <cellStyle name="Normal 8 11 2 3" xfId="7929" xr:uid="{7DF3800F-465B-4267-9734-D0081E9FB987}"/>
    <cellStyle name="Normal 8 11 2 3 2" xfId="7930" xr:uid="{02C29736-AA98-4EDC-8F74-DB0667004A00}"/>
    <cellStyle name="Normal 8 11 2 3 2 2" xfId="7931" xr:uid="{3AD6EBBF-EE2E-4123-8CFB-9F76F16B22D3}"/>
    <cellStyle name="Normal 8 11 2 3 3" xfId="7932" xr:uid="{348D6A25-C32C-4E91-9618-E75236915988}"/>
    <cellStyle name="Normal 8 11 2 3 3 2" xfId="7933" xr:uid="{2DD3B91D-C0C2-43B8-93C6-B96806951DB6}"/>
    <cellStyle name="Normal 8 11 2 3 4" xfId="7934" xr:uid="{BB5636BF-B838-49AF-BAF8-E5BFBF98690B}"/>
    <cellStyle name="Normal 8 11 2 4" xfId="7935" xr:uid="{BA1FB731-4FA7-4ADC-A056-1F016DD6A800}"/>
    <cellStyle name="Normal 8 11 2 4 2" xfId="7936" xr:uid="{1A7419B0-EFC4-44F1-B802-D9DF4AA4DCE4}"/>
    <cellStyle name="Normal 8 11 2 4 2 2" xfId="7937" xr:uid="{1296DE5F-F745-4EB2-82A6-8BB7E695C0D7}"/>
    <cellStyle name="Normal 8 11 2 4 3" xfId="7938" xr:uid="{66BC5C9B-B026-4C17-9FFC-19642890150A}"/>
    <cellStyle name="Normal 8 11 2 4 3 2" xfId="7939" xr:uid="{8F2F001D-AC29-4CBC-8BA6-25B8604217B9}"/>
    <cellStyle name="Normal 8 11 2 4 4" xfId="7940" xr:uid="{34EF7370-6185-4979-BE25-35958AF20516}"/>
    <cellStyle name="Normal 8 11 2 5" xfId="7941" xr:uid="{C7C983D6-A53F-4830-83C3-0A243DC7048D}"/>
    <cellStyle name="Normal 8 11 2 5 2" xfId="7942" xr:uid="{4E3F0744-E195-4EF1-AEB4-3126EA0FFECB}"/>
    <cellStyle name="Normal 8 11 2 6" xfId="7943" xr:uid="{4B05F3B6-C583-4FEA-80F8-76F1F7069EF1}"/>
    <cellStyle name="Normal 8 11 2 6 2" xfId="7944" xr:uid="{2EFCDCB4-8534-47DF-A1E2-43BD3BF57D42}"/>
    <cellStyle name="Normal 8 11 2 7" xfId="7945" xr:uid="{5C23E7F4-9B57-4ACD-86D9-7E6A3E1A5FAA}"/>
    <cellStyle name="Normal 8 11 2 7 2" xfId="7946" xr:uid="{C16F4F0A-9DEB-4591-8B9D-36F488B7DE7F}"/>
    <cellStyle name="Normal 8 11 2 8" xfId="7947" xr:uid="{255D3353-A0B8-4454-9686-2F731E9F510B}"/>
    <cellStyle name="Normal 8 11 2 9" xfId="7948" xr:uid="{3D3FEA9C-90CE-4FF7-AC87-C18362A601FA}"/>
    <cellStyle name="Normal 8 11 2_NOI Ok" xfId="7949" xr:uid="{F429C9BC-E419-44DF-9000-746C9CFBFAA8}"/>
    <cellStyle name="Normal 8 11 3" xfId="7950" xr:uid="{AA8BACA0-93A6-48C5-BCC3-08F3D420FC2C}"/>
    <cellStyle name="Normal 8 11 3 2" xfId="7951" xr:uid="{B8D5193F-7C41-46A9-BA3C-08EC08CC5C75}"/>
    <cellStyle name="Normal 8 11 3 2 2" xfId="7952" xr:uid="{6EDF5241-7DD9-4B25-A56F-BC4E292B386B}"/>
    <cellStyle name="Normal 8 11 3 2 2 2" xfId="7953" xr:uid="{502EA3A3-611A-4BAC-9D36-CDCD338BA61D}"/>
    <cellStyle name="Normal 8 11 3 2 3" xfId="7954" xr:uid="{57E995D4-6AB9-4320-B8FA-ADD676A15E8C}"/>
    <cellStyle name="Normal 8 11 3 2 3 2" xfId="7955" xr:uid="{D1E0903B-230B-43E3-BA70-567036415754}"/>
    <cellStyle name="Normal 8 11 3 2 4" xfId="7956" xr:uid="{8709EAA3-FBC4-4EB7-B0A3-ADC30223D9D0}"/>
    <cellStyle name="Normal 8 11 3 2 5" xfId="7957" xr:uid="{FE8096CE-0AD8-4B5F-8ED6-FD32524288C5}"/>
    <cellStyle name="Normal 8 11 3 2 6" xfId="7958" xr:uid="{970F5067-BB88-419D-906E-BE64F1EA9AE1}"/>
    <cellStyle name="Normal 8 11 3 3" xfId="7959" xr:uid="{08D0B8A6-A43A-4753-920F-C188BBBDD443}"/>
    <cellStyle name="Normal 8 11 3 3 2" xfId="7960" xr:uid="{8321AE78-0815-46F6-A66C-0B05B162752A}"/>
    <cellStyle name="Normal 8 11 3 3 2 2" xfId="7961" xr:uid="{6966806A-609E-4E59-BCE5-3D9C6ECDC9EA}"/>
    <cellStyle name="Normal 8 11 3 3 3" xfId="7962" xr:uid="{28F3CA60-36B6-4D72-93F3-8BBA09B2E60A}"/>
    <cellStyle name="Normal 8 11 3 3 3 2" xfId="7963" xr:uid="{DBB97099-31AE-4E1A-A7EF-DC8B4D5103C8}"/>
    <cellStyle name="Normal 8 11 3 3 4" xfId="7964" xr:uid="{DC1C37FA-5C83-4064-847D-2EEA62FA75DD}"/>
    <cellStyle name="Normal 8 11 3 4" xfId="7965" xr:uid="{63A248A4-9EEE-47CF-9B87-6F666A124A2A}"/>
    <cellStyle name="Normal 8 11 3 4 2" xfId="7966" xr:uid="{6BEEC1FF-C527-4714-A92A-600BFAFC0904}"/>
    <cellStyle name="Normal 8 11 3 4 2 2" xfId="7967" xr:uid="{FC6131D6-6573-4E95-8D51-CA46DB22C664}"/>
    <cellStyle name="Normal 8 11 3 4 3" xfId="7968" xr:uid="{12B62EBB-A9E2-48B3-A645-763E3D265988}"/>
    <cellStyle name="Normal 8 11 3 4 3 2" xfId="7969" xr:uid="{E2411C6D-ED87-48BA-87B2-D926C459B93E}"/>
    <cellStyle name="Normal 8 11 3 4 4" xfId="7970" xr:uid="{3279E43C-0071-49CB-B0C6-5471D88E4C57}"/>
    <cellStyle name="Normal 8 11 3 5" xfId="7971" xr:uid="{FC5BB597-D7AE-4BAC-BAF0-D8A0C066AE20}"/>
    <cellStyle name="Normal 8 11 3 5 2" xfId="7972" xr:uid="{DAEFC784-3E7D-495C-993E-00F3C93AF133}"/>
    <cellStyle name="Normal 8 11 3 6" xfId="7973" xr:uid="{E2903458-9E93-4033-B8E1-14F71E9BDCEF}"/>
    <cellStyle name="Normal 8 11 3 6 2" xfId="7974" xr:uid="{BEA585B0-6F6F-4B59-959D-D70C8577B372}"/>
    <cellStyle name="Normal 8 11 3 7" xfId="7975" xr:uid="{72031900-69E0-4929-A68B-725462B6A1E5}"/>
    <cellStyle name="Normal 8 11 3 7 2" xfId="7976" xr:uid="{660C3654-F55F-4C5D-90B3-F029F4F9245D}"/>
    <cellStyle name="Normal 8 11 3 8" xfId="7977" xr:uid="{133E7B3F-F0D1-44A4-A1B3-50E0F9DA48A6}"/>
    <cellStyle name="Normal 8 11 3 9" xfId="7978" xr:uid="{90F363A6-9ED2-497D-9A98-4DEC8C865A19}"/>
    <cellStyle name="Normal 8 11 3_NOI Ok" xfId="7979" xr:uid="{2C9FE5FE-14C6-4827-846C-A9852DD63D59}"/>
    <cellStyle name="Normal 8 11 4" xfId="7980" xr:uid="{226B3ACD-4056-498B-BC63-0000B487E24A}"/>
    <cellStyle name="Normal 8 11 4 2" xfId="7981" xr:uid="{5FB12955-9AEE-463C-B9DF-8C78F4A529A0}"/>
    <cellStyle name="Normal 8 11 4 2 2" xfId="7982" xr:uid="{2AFACD41-B058-4B0C-A924-35841B3AEB8D}"/>
    <cellStyle name="Normal 8 11 4 2 2 2" xfId="7983" xr:uid="{0B4E9920-FD57-4B22-8DED-846AB4DAB742}"/>
    <cellStyle name="Normal 8 11 4 2 3" xfId="7984" xr:uid="{4760A42B-369D-4855-8E98-C6A4A1E6DFB2}"/>
    <cellStyle name="Normal 8 11 4 2 3 2" xfId="7985" xr:uid="{AEFFE57A-5428-4353-9621-FD2CCFC299AC}"/>
    <cellStyle name="Normal 8 11 4 2 4" xfId="7986" xr:uid="{C7A8BD12-4271-48F9-89DC-3A617DAC6DA2}"/>
    <cellStyle name="Normal 8 11 4 2 5" xfId="7987" xr:uid="{33333645-DD1A-4740-9ECD-9044D6B08467}"/>
    <cellStyle name="Normal 8 11 4 2 6" xfId="7988" xr:uid="{5ADB04A5-7DCF-4203-8456-106624D58434}"/>
    <cellStyle name="Normal 8 11 4 3" xfId="7989" xr:uid="{5729403F-1034-4853-9AA5-D66BC815B3B5}"/>
    <cellStyle name="Normal 8 11 4 3 2" xfId="7990" xr:uid="{6E15536B-D580-4708-A608-857F11D8DD80}"/>
    <cellStyle name="Normal 8 11 4 3 2 2" xfId="7991" xr:uid="{477929E9-5AD5-4EBA-9440-517FC2310B55}"/>
    <cellStyle name="Normal 8 11 4 3 3" xfId="7992" xr:uid="{C6CEAB8F-C447-4D83-9AE7-C5D6E9D3C332}"/>
    <cellStyle name="Normal 8 11 4 3 3 2" xfId="7993" xr:uid="{1183E3B7-6DB2-40AE-89F3-8BE286C2985C}"/>
    <cellStyle name="Normal 8 11 4 3 4" xfId="7994" xr:uid="{2FB97F33-3EB5-4C43-BE9B-0CF7439F9C5C}"/>
    <cellStyle name="Normal 8 11 4 4" xfId="7995" xr:uid="{21B9963D-A7D1-40AE-B7A0-781699328A4E}"/>
    <cellStyle name="Normal 8 11 4 4 2" xfId="7996" xr:uid="{0D553C59-8754-455A-A10C-DD554E188BAD}"/>
    <cellStyle name="Normal 8 11 4 4 2 2" xfId="7997" xr:uid="{1CDFF175-8C93-4B92-94B5-857F02F56B6A}"/>
    <cellStyle name="Normal 8 11 4 4 3" xfId="7998" xr:uid="{318DD662-82FA-499F-9219-AD5E1B6DD7AD}"/>
    <cellStyle name="Normal 8 11 4 4 3 2" xfId="7999" xr:uid="{2FC25EBC-7DC9-44E0-B596-41695450DC20}"/>
    <cellStyle name="Normal 8 11 4 4 4" xfId="8000" xr:uid="{D7B91FE5-A5AE-416D-A546-10FDD50C2C7E}"/>
    <cellStyle name="Normal 8 11 4 5" xfId="8001" xr:uid="{647F232B-7EC3-4B5B-8CD9-10BD174ECCE5}"/>
    <cellStyle name="Normal 8 11 4 5 2" xfId="8002" xr:uid="{436E2252-DC8D-46B6-B0D6-E65B24906586}"/>
    <cellStyle name="Normal 8 11 4 6" xfId="8003" xr:uid="{3E6B7072-8836-489A-9CD7-410C2034DEE2}"/>
    <cellStyle name="Normal 8 11 4 6 2" xfId="8004" xr:uid="{66C57DC6-E8CA-45B6-B667-BD097E0E3AC5}"/>
    <cellStyle name="Normal 8 11 4 7" xfId="8005" xr:uid="{1A5BCF31-5D2E-4288-A05E-787494697B99}"/>
    <cellStyle name="Normal 8 11 4 7 2" xfId="8006" xr:uid="{EA4837AD-EBD4-4FFE-9DE1-E07F29FBF5EF}"/>
    <cellStyle name="Normal 8 11 4 8" xfId="8007" xr:uid="{A734A729-0163-4BE3-AE91-52816CAA4482}"/>
    <cellStyle name="Normal 8 11 4 9" xfId="8008" xr:uid="{0595066B-9AEC-432E-B453-90A952740AC3}"/>
    <cellStyle name="Normal 8 11 4_NOI Ok" xfId="8009" xr:uid="{E1E32D6E-CDA5-46B4-B090-5C0523F3E7C2}"/>
    <cellStyle name="Normal 8 11 5" xfId="8010" xr:uid="{85EBE142-96A6-4E2E-84D7-AB4B6A159676}"/>
    <cellStyle name="Normal 8 11 5 2" xfId="8011" xr:uid="{112A57F6-7E5C-4559-998F-AB2FBB3F7710}"/>
    <cellStyle name="Normal 8 11 5 2 2" xfId="8012" xr:uid="{0DB1362D-82A3-4B93-8F3D-30BA495BE026}"/>
    <cellStyle name="Normal 8 11 5 3" xfId="8013" xr:uid="{44E11F60-EE10-4D0D-87CB-EE78C107A13C}"/>
    <cellStyle name="Normal 8 11 5 3 2" xfId="8014" xr:uid="{5A4C36CF-735D-4AF0-A406-DC23B0297E9D}"/>
    <cellStyle name="Normal 8 11 5 4" xfId="8015" xr:uid="{22AA04E4-CB7E-487B-AC97-745777AD0F2B}"/>
    <cellStyle name="Normal 8 11 5 5" xfId="8016" xr:uid="{46B840DB-206F-4665-B346-9CAC5AEA0793}"/>
    <cellStyle name="Normal 8 11 5 6" xfId="8017" xr:uid="{96011F6C-6F86-444B-849F-64A22EEDD9BD}"/>
    <cellStyle name="Normal 8 11 6" xfId="8018" xr:uid="{57C9D9F1-53DE-4818-A06D-798CC062BD6B}"/>
    <cellStyle name="Normal 8 11 6 2" xfId="8019" xr:uid="{7A844966-F6D6-4F8D-B3CB-CB9872936A6B}"/>
    <cellStyle name="Normal 8 11 6 2 2" xfId="8020" xr:uid="{FA908D31-E253-40BE-AC25-00B2E4B265C8}"/>
    <cellStyle name="Normal 8 11 6 3" xfId="8021" xr:uid="{F222C643-BCF8-4E30-B85E-2A57275531A2}"/>
    <cellStyle name="Normal 8 11 6 3 2" xfId="8022" xr:uid="{345C77C3-DADE-42EA-A458-B8562F780879}"/>
    <cellStyle name="Normal 8 11 6 4" xfId="8023" xr:uid="{E72FD62F-D981-44EC-80EE-D3D02BDCA33A}"/>
    <cellStyle name="Normal 8 11 7" xfId="8024" xr:uid="{224C2D73-D70D-4B07-82D2-5DC0620E49F5}"/>
    <cellStyle name="Normal 8 11 7 2" xfId="8025" xr:uid="{B6E5A54C-1858-4231-90E4-A5A427E4C6CF}"/>
    <cellStyle name="Normal 8 11 7 2 2" xfId="8026" xr:uid="{005D86C4-7BF5-41BD-8688-9BAF46A1B5B3}"/>
    <cellStyle name="Normal 8 11 7 3" xfId="8027" xr:uid="{ADB36401-13C0-4D1B-9A2F-D268618AF512}"/>
    <cellStyle name="Normal 8 11 7 3 2" xfId="8028" xr:uid="{E9CBCDA0-9AD9-40DA-B34B-8B24FFF9EC89}"/>
    <cellStyle name="Normal 8 11 7 4" xfId="8029" xr:uid="{9A1C5F95-80AD-4440-B760-DA7F2F5A11AB}"/>
    <cellStyle name="Normal 8 11 8" xfId="8030" xr:uid="{53A366E0-38C0-40C9-9CA9-4AFE5E785DC0}"/>
    <cellStyle name="Normal 8 11 8 2" xfId="8031" xr:uid="{1B4EE268-FD4D-46A3-831B-0F3FB77F714F}"/>
    <cellStyle name="Normal 8 11 9" xfId="8032" xr:uid="{896FA97C-E20D-4032-B7D4-5D3819950C85}"/>
    <cellStyle name="Normal 8 11 9 2" xfId="8033" xr:uid="{2F415D87-95DC-4A1F-9E35-90BD7D37A1A0}"/>
    <cellStyle name="Normal 8 11_NOI Ok" xfId="8034" xr:uid="{7A225CF4-44F1-40F3-870D-113098C39317}"/>
    <cellStyle name="Normal 8 12" xfId="8035" xr:uid="{D0F472A7-3FD5-4F95-80A4-6D61E14652AD}"/>
    <cellStyle name="Normal 8 12 10" xfId="8036" xr:uid="{6BFE8D17-3B3E-46B8-AB12-94CCA7E8BC98}"/>
    <cellStyle name="Normal 8 12 10 2" xfId="8037" xr:uid="{09665D31-48EC-4ECC-9FEC-59E279916034}"/>
    <cellStyle name="Normal 8 12 11" xfId="8038" xr:uid="{B7611333-F5AE-4494-9AE5-EFCF958241D7}"/>
    <cellStyle name="Normal 8 12 12" xfId="8039" xr:uid="{E4E1A085-8A5A-4182-90A2-47AA77DABDAA}"/>
    <cellStyle name="Normal 8 12 2" xfId="8040" xr:uid="{FC0E6CE1-EB2C-4563-8944-E2F5408FBE77}"/>
    <cellStyle name="Normal 8 12 2 2" xfId="8041" xr:uid="{E68371D8-2C4D-4761-A752-E4FABBC312F9}"/>
    <cellStyle name="Normal 8 12 2 2 2" xfId="8042" xr:uid="{C932A071-B99C-4731-AA1D-F70C805E6448}"/>
    <cellStyle name="Normal 8 12 2 2 2 2" xfId="8043" xr:uid="{E78D9D4F-D242-4C05-880A-6264CDF8FB26}"/>
    <cellStyle name="Normal 8 12 2 2 3" xfId="8044" xr:uid="{E7DC38FE-ABD7-40C9-95D1-DE17EB52C626}"/>
    <cellStyle name="Normal 8 12 2 2 3 2" xfId="8045" xr:uid="{16DFECA7-214F-421B-A505-B5F6ACB7F65B}"/>
    <cellStyle name="Normal 8 12 2 2 4" xfId="8046" xr:uid="{38B5553E-8B00-48AD-9FAF-5DB3775E23B0}"/>
    <cellStyle name="Normal 8 12 2 2 5" xfId="8047" xr:uid="{991EE09F-8B66-451D-883E-41CCE7B2BC29}"/>
    <cellStyle name="Normal 8 12 2 2 6" xfId="8048" xr:uid="{E2C8A951-AD70-4973-BDCD-AC0EF5DB317E}"/>
    <cellStyle name="Normal 8 12 2 3" xfId="8049" xr:uid="{B4BCE049-68F0-4A03-A05E-B547C9D4CE75}"/>
    <cellStyle name="Normal 8 12 2 3 2" xfId="8050" xr:uid="{8E75DC2E-ABE4-4C0E-896B-B31F1429B83E}"/>
    <cellStyle name="Normal 8 12 2 3 2 2" xfId="8051" xr:uid="{2F6CFA7C-2AFA-4E91-A67B-5BD794ED1F26}"/>
    <cellStyle name="Normal 8 12 2 3 3" xfId="8052" xr:uid="{819F30CF-3090-44EB-AC02-133C4A8751F0}"/>
    <cellStyle name="Normal 8 12 2 3 3 2" xfId="8053" xr:uid="{FCEABA82-7C01-47DD-88FB-A79438B77EF0}"/>
    <cellStyle name="Normal 8 12 2 3 4" xfId="8054" xr:uid="{1F9AAE03-C84E-43FF-95CB-60179DDEEABB}"/>
    <cellStyle name="Normal 8 12 2 4" xfId="8055" xr:uid="{8BD76749-6AFC-4194-B6B2-11D9C1E54250}"/>
    <cellStyle name="Normal 8 12 2 4 2" xfId="8056" xr:uid="{BF07CA95-ED36-4C7B-B729-94E2C8C8F74A}"/>
    <cellStyle name="Normal 8 12 2 4 2 2" xfId="8057" xr:uid="{9FB8D3EF-AFDB-420B-8B3B-46A735B4B830}"/>
    <cellStyle name="Normal 8 12 2 4 3" xfId="8058" xr:uid="{88B783F5-9EEC-4AEB-AEC8-F43595BFF27A}"/>
    <cellStyle name="Normal 8 12 2 4 3 2" xfId="8059" xr:uid="{10B83C45-0B95-413F-A851-0CEDA9D665E4}"/>
    <cellStyle name="Normal 8 12 2 4 4" xfId="8060" xr:uid="{7068E115-F53F-4454-AFAF-776550C795F8}"/>
    <cellStyle name="Normal 8 12 2 5" xfId="8061" xr:uid="{84A485A7-C610-41E2-906D-B92E7B81E6EF}"/>
    <cellStyle name="Normal 8 12 2 5 2" xfId="8062" xr:uid="{5F7D76D4-7057-4476-B59D-3061F69C05B8}"/>
    <cellStyle name="Normal 8 12 2 6" xfId="8063" xr:uid="{6388E1E2-6A64-41C8-968C-6103E18A689E}"/>
    <cellStyle name="Normal 8 12 2 6 2" xfId="8064" xr:uid="{A10FC5FF-E02C-44BE-8A54-5040FDD1D69E}"/>
    <cellStyle name="Normal 8 12 2 7" xfId="8065" xr:uid="{90537A42-2BFF-45D4-B010-4AE74D055264}"/>
    <cellStyle name="Normal 8 12 2 7 2" xfId="8066" xr:uid="{DC4D6483-DF2A-4409-98C4-B50885782EE4}"/>
    <cellStyle name="Normal 8 12 2 8" xfId="8067" xr:uid="{56EFC44C-ABF5-47E9-B440-8769C7B1D47D}"/>
    <cellStyle name="Normal 8 12 2 9" xfId="8068" xr:uid="{C1E10EEF-ECC1-4AA1-9A35-5B04D87BE10A}"/>
    <cellStyle name="Normal 8 12 2_NOI Ok" xfId="8069" xr:uid="{78D2EEDC-9733-4237-876F-BED3352043CA}"/>
    <cellStyle name="Normal 8 12 3" xfId="8070" xr:uid="{EA982550-9927-4F77-BABA-94AF06089ED7}"/>
    <cellStyle name="Normal 8 12 3 2" xfId="8071" xr:uid="{443EC71A-60B6-49C8-8CCC-AC03C1383BBF}"/>
    <cellStyle name="Normal 8 12 3 2 2" xfId="8072" xr:uid="{7BD57F74-EC89-4FCB-B934-C7EBE0890E0C}"/>
    <cellStyle name="Normal 8 12 3 2 2 2" xfId="8073" xr:uid="{A3479C0C-DCC7-46FC-AC70-B9B171922573}"/>
    <cellStyle name="Normal 8 12 3 2 3" xfId="8074" xr:uid="{ADC57715-40CD-4296-85E2-0D5F57534D4F}"/>
    <cellStyle name="Normal 8 12 3 2 3 2" xfId="8075" xr:uid="{742A27C8-0000-44E8-8EAD-565FBBFD45AD}"/>
    <cellStyle name="Normal 8 12 3 2 4" xfId="8076" xr:uid="{324DA5DA-98D5-4BE1-BD06-D569E52CC785}"/>
    <cellStyle name="Normal 8 12 3 2 5" xfId="8077" xr:uid="{896A913C-608B-4C93-817F-2DF98A64313D}"/>
    <cellStyle name="Normal 8 12 3 2 6" xfId="8078" xr:uid="{996F3EE5-BAE2-4EED-B4B6-C0035B4C2420}"/>
    <cellStyle name="Normal 8 12 3 3" xfId="8079" xr:uid="{4E1BC865-FA34-4CFA-B92E-4800722F9F81}"/>
    <cellStyle name="Normal 8 12 3 3 2" xfId="8080" xr:uid="{075DE42D-2E9C-4BCE-9607-EEFEE4DD29A0}"/>
    <cellStyle name="Normal 8 12 3 3 2 2" xfId="8081" xr:uid="{F64E9D46-9A9D-4003-9E5C-8BA5098F364F}"/>
    <cellStyle name="Normal 8 12 3 3 3" xfId="8082" xr:uid="{0695E874-8308-4676-A9D0-B3CB985653E2}"/>
    <cellStyle name="Normal 8 12 3 3 3 2" xfId="8083" xr:uid="{8EDA617D-627B-4CB4-8E9B-37928EBB3B55}"/>
    <cellStyle name="Normal 8 12 3 3 4" xfId="8084" xr:uid="{9D9C68A7-64F1-4367-B9C0-FE07F196D4AC}"/>
    <cellStyle name="Normal 8 12 3 4" xfId="8085" xr:uid="{268628F7-4A69-4A69-A236-B7EB9E8BC2E2}"/>
    <cellStyle name="Normal 8 12 3 4 2" xfId="8086" xr:uid="{F461009A-EA4E-442B-81EF-A353945CB47A}"/>
    <cellStyle name="Normal 8 12 3 4 2 2" xfId="8087" xr:uid="{5448043F-BA9C-4337-A7EA-D88C938C7F81}"/>
    <cellStyle name="Normal 8 12 3 4 3" xfId="8088" xr:uid="{E332817A-49FF-48A3-8AD8-A5369EE2D928}"/>
    <cellStyle name="Normal 8 12 3 4 3 2" xfId="8089" xr:uid="{54530DEC-529F-4389-8943-784716DC029B}"/>
    <cellStyle name="Normal 8 12 3 4 4" xfId="8090" xr:uid="{5103D1E6-EB19-4405-83CB-F8625C857A85}"/>
    <cellStyle name="Normal 8 12 3 5" xfId="8091" xr:uid="{8CC09C79-AEBB-42E9-8622-9810F8A88E1E}"/>
    <cellStyle name="Normal 8 12 3 5 2" xfId="8092" xr:uid="{7701B732-4A0D-46A8-B8C9-0A07938FF031}"/>
    <cellStyle name="Normal 8 12 3 6" xfId="8093" xr:uid="{933FD9B7-B702-431C-A5C3-0CE89176267C}"/>
    <cellStyle name="Normal 8 12 3 6 2" xfId="8094" xr:uid="{60BEE164-D3F2-4732-9A01-6A5F56BE3B4A}"/>
    <cellStyle name="Normal 8 12 3 7" xfId="8095" xr:uid="{9B8E2E60-3E30-4092-B552-010FE18DE02F}"/>
    <cellStyle name="Normal 8 12 3 7 2" xfId="8096" xr:uid="{3FB35ABD-90B4-470D-9C8B-EC509735B487}"/>
    <cellStyle name="Normal 8 12 3 8" xfId="8097" xr:uid="{45260EF2-B5B5-478C-BE53-7725D1F454EA}"/>
    <cellStyle name="Normal 8 12 3 9" xfId="8098" xr:uid="{C2EFA4FA-0782-43CF-8F96-5A5655973AA4}"/>
    <cellStyle name="Normal 8 12 3_NOI Ok" xfId="8099" xr:uid="{3740AB5E-AEFF-4262-8F08-934236D82601}"/>
    <cellStyle name="Normal 8 12 4" xfId="8100" xr:uid="{8F32021D-30A3-43D1-893B-1AE643C4F30F}"/>
    <cellStyle name="Normal 8 12 4 2" xfId="8101" xr:uid="{78161E64-8625-45C3-91AE-0C178227D710}"/>
    <cellStyle name="Normal 8 12 4 2 2" xfId="8102" xr:uid="{76F2359F-B520-42FA-ADB9-75A3DF0210E2}"/>
    <cellStyle name="Normal 8 12 4 2 2 2" xfId="8103" xr:uid="{5B3F82EB-2DE3-4EA4-AEEE-BE4E6D4D7E96}"/>
    <cellStyle name="Normal 8 12 4 2 3" xfId="8104" xr:uid="{FC4A7988-2F28-4688-9E99-F3DACF69467C}"/>
    <cellStyle name="Normal 8 12 4 2 3 2" xfId="8105" xr:uid="{F8B87F0B-F86D-4C47-9712-C6ECD38F8AA3}"/>
    <cellStyle name="Normal 8 12 4 2 4" xfId="8106" xr:uid="{CC09EE75-7692-4134-B968-DC51B4B406E2}"/>
    <cellStyle name="Normal 8 12 4 2 5" xfId="8107" xr:uid="{2B333E7E-02BE-4CB0-ADFC-C4CA9403F899}"/>
    <cellStyle name="Normal 8 12 4 2 6" xfId="8108" xr:uid="{8207AB0F-436E-46A0-AF8B-8A3CE0D7D465}"/>
    <cellStyle name="Normal 8 12 4 3" xfId="8109" xr:uid="{D78077D6-05AC-4B55-94A2-8FC507B622D9}"/>
    <cellStyle name="Normal 8 12 4 3 2" xfId="8110" xr:uid="{168E0142-004D-4D63-B9C3-F83369B492AB}"/>
    <cellStyle name="Normal 8 12 4 3 2 2" xfId="8111" xr:uid="{B8C660BC-47F1-4458-B818-6DD9F7AA8B19}"/>
    <cellStyle name="Normal 8 12 4 3 3" xfId="8112" xr:uid="{D0F5D48B-D7F8-42B3-8ECF-A3C4C4F5DE64}"/>
    <cellStyle name="Normal 8 12 4 3 3 2" xfId="8113" xr:uid="{078199FB-BC26-4FF2-BB11-88CE50224A13}"/>
    <cellStyle name="Normal 8 12 4 3 4" xfId="8114" xr:uid="{AD701A64-73AD-4746-A9BF-719D9E8C4556}"/>
    <cellStyle name="Normal 8 12 4 4" xfId="8115" xr:uid="{6A2FC1B8-6B6E-4BA2-ADA8-84BDADA6F91F}"/>
    <cellStyle name="Normal 8 12 4 4 2" xfId="8116" xr:uid="{EC005008-7664-4476-8F13-C570327AFA53}"/>
    <cellStyle name="Normal 8 12 4 4 2 2" xfId="8117" xr:uid="{6BCDC179-E8C2-4395-AE30-7285E48FC552}"/>
    <cellStyle name="Normal 8 12 4 4 3" xfId="8118" xr:uid="{C85E0BA5-DD73-4B0F-BEF7-4922AFFB048D}"/>
    <cellStyle name="Normal 8 12 4 4 3 2" xfId="8119" xr:uid="{4E6EA473-3E59-422B-80C0-80935560AEA0}"/>
    <cellStyle name="Normal 8 12 4 4 4" xfId="8120" xr:uid="{51B52D8E-AD31-4844-9449-FDCB8B7B1736}"/>
    <cellStyle name="Normal 8 12 4 5" xfId="8121" xr:uid="{DA2B7056-92C0-49FF-BD95-887D2AB0CB13}"/>
    <cellStyle name="Normal 8 12 4 5 2" xfId="8122" xr:uid="{F1977735-4B6D-4EB6-81EB-48CBAAF337FE}"/>
    <cellStyle name="Normal 8 12 4 6" xfId="8123" xr:uid="{61342C94-EB54-4F59-850F-AEA3089684EE}"/>
    <cellStyle name="Normal 8 12 4 6 2" xfId="8124" xr:uid="{FD4AC900-E48A-4A47-8AF4-B5A4576E7288}"/>
    <cellStyle name="Normal 8 12 4 7" xfId="8125" xr:uid="{096E4755-F8DF-406E-BC41-E0CC0090E04D}"/>
    <cellStyle name="Normal 8 12 4 7 2" xfId="8126" xr:uid="{C47B253F-D927-4D48-9A4F-C13E1BBBD042}"/>
    <cellStyle name="Normal 8 12 4 8" xfId="8127" xr:uid="{08337426-A6EE-4129-A0C4-BF34B31FFECE}"/>
    <cellStyle name="Normal 8 12 4 9" xfId="8128" xr:uid="{E730A789-6C27-47ED-81D7-DE773221B530}"/>
    <cellStyle name="Normal 8 12 4_NOI Ok" xfId="8129" xr:uid="{4A6E4A7C-B1CF-484B-B128-143EB2E15CF6}"/>
    <cellStyle name="Normal 8 12 5" xfId="8130" xr:uid="{07703AAE-5F73-457D-BBF7-9A7D335F6BB9}"/>
    <cellStyle name="Normal 8 12 5 2" xfId="8131" xr:uid="{D1753779-6065-4B96-9A1C-2E8827D04D14}"/>
    <cellStyle name="Normal 8 12 5 2 2" xfId="8132" xr:uid="{9FF7D6A9-E940-4C45-AC9D-240646176AA4}"/>
    <cellStyle name="Normal 8 12 5 3" xfId="8133" xr:uid="{0CCDB0F4-0F3C-4BEF-9585-CF6F4F2BD62D}"/>
    <cellStyle name="Normal 8 12 5 3 2" xfId="8134" xr:uid="{A4716456-987D-473C-B063-E7407048CE75}"/>
    <cellStyle name="Normal 8 12 5 4" xfId="8135" xr:uid="{5E256F82-C40C-4DEA-B62E-7DC81B01ED28}"/>
    <cellStyle name="Normal 8 12 5 5" xfId="8136" xr:uid="{4AB96758-79AC-4CC9-9C23-26C7BBBC0BE8}"/>
    <cellStyle name="Normal 8 12 5 6" xfId="8137" xr:uid="{637D6EE0-E191-4B41-A952-F0907E834CEE}"/>
    <cellStyle name="Normal 8 12 6" xfId="8138" xr:uid="{03D6E104-901B-4EC1-9A8B-19DD46BCE257}"/>
    <cellStyle name="Normal 8 12 6 2" xfId="8139" xr:uid="{D1252550-53E9-4E46-BCB9-B13627E67590}"/>
    <cellStyle name="Normal 8 12 6 2 2" xfId="8140" xr:uid="{C8651F28-1F04-4197-8BDD-F1E18614595A}"/>
    <cellStyle name="Normal 8 12 6 3" xfId="8141" xr:uid="{9F7B4CC2-54AD-410F-9593-C8582835C977}"/>
    <cellStyle name="Normal 8 12 6 3 2" xfId="8142" xr:uid="{247214EE-065C-4C8C-BC1A-70A38C76474F}"/>
    <cellStyle name="Normal 8 12 6 4" xfId="8143" xr:uid="{7EE8FAF9-2E2E-4C9E-A6D4-2B1D83BCA814}"/>
    <cellStyle name="Normal 8 12 7" xfId="8144" xr:uid="{D2660AAF-5A55-499B-BC73-47BAF0B93B4A}"/>
    <cellStyle name="Normal 8 12 7 2" xfId="8145" xr:uid="{5B43A44D-C0B7-41DF-9AF4-9904FB72B810}"/>
    <cellStyle name="Normal 8 12 7 2 2" xfId="8146" xr:uid="{6E8FDB62-A88A-4084-A0C6-43BAE1BC6B29}"/>
    <cellStyle name="Normal 8 12 7 3" xfId="8147" xr:uid="{DEA05CC0-F95D-4DF3-B36F-E194F4A3DA36}"/>
    <cellStyle name="Normal 8 12 7 3 2" xfId="8148" xr:uid="{0B26B424-DCAF-415A-A097-D760CB3C53DF}"/>
    <cellStyle name="Normal 8 12 7 4" xfId="8149" xr:uid="{E8B00B5B-F081-444A-A4BF-08503299ED13}"/>
    <cellStyle name="Normal 8 12 8" xfId="8150" xr:uid="{FBCC109B-4DB2-4600-B560-DEC56F7732C6}"/>
    <cellStyle name="Normal 8 12 8 2" xfId="8151" xr:uid="{E5D242E8-9D44-44DF-97F0-16060393DF6C}"/>
    <cellStyle name="Normal 8 12 9" xfId="8152" xr:uid="{A2D656E2-6EE8-4E23-9D00-D59301938864}"/>
    <cellStyle name="Normal 8 12 9 2" xfId="8153" xr:uid="{0F75D236-D938-40C1-83C8-326E4AE836DA}"/>
    <cellStyle name="Normal 8 12_NOI Ok" xfId="8154" xr:uid="{E2470F84-4009-4058-9018-2CF5DE8DBFF1}"/>
    <cellStyle name="Normal 8 13" xfId="8155" xr:uid="{CF76015D-E330-443E-B4F0-29858944D58D}"/>
    <cellStyle name="Normal 8 13 2" xfId="8156" xr:uid="{C408F59B-FB99-46F4-9E14-8BBD54860EC3}"/>
    <cellStyle name="Normal 8 13 2 2" xfId="8157" xr:uid="{8FE1FA8F-9ECA-4901-A751-A512C2F47EF2}"/>
    <cellStyle name="Normal 8 13 2 2 2" xfId="8158" xr:uid="{A7FE62A6-D7CD-411A-B7B0-644AD7788239}"/>
    <cellStyle name="Normal 8 13 2 3" xfId="8159" xr:uid="{6C67136C-E5F0-4E60-9B42-ABD9B40D513F}"/>
    <cellStyle name="Normal 8 13 2 3 2" xfId="8160" xr:uid="{293EDBC2-3A28-412D-AC7F-811F0EEEEEBD}"/>
    <cellStyle name="Normal 8 13 2 4" xfId="8161" xr:uid="{215114CD-CB78-44F3-A6E8-BEA9FB731EC5}"/>
    <cellStyle name="Normal 8 13 2 5" xfId="8162" xr:uid="{5818B888-7354-4EEE-ABFC-9D085274BC4C}"/>
    <cellStyle name="Normal 8 13 2 6" xfId="8163" xr:uid="{3C04605E-3394-4071-95DA-244E51B9DDC9}"/>
    <cellStyle name="Normal 8 13 3" xfId="8164" xr:uid="{7E2D0A6D-2FC4-457E-B3F0-C8EB691D61B5}"/>
    <cellStyle name="Normal 8 13 3 2" xfId="8165" xr:uid="{FF9E7DA3-8150-4AA6-B267-57A89FC078A6}"/>
    <cellStyle name="Normal 8 13 3 2 2" xfId="8166" xr:uid="{B6D87260-B56A-4BAA-A022-6FB64E12CCBB}"/>
    <cellStyle name="Normal 8 13 3 3" xfId="8167" xr:uid="{BEFF5570-9BAF-48A9-86F2-A1230D0D6B6C}"/>
    <cellStyle name="Normal 8 13 3 3 2" xfId="8168" xr:uid="{81FA0819-E936-4F0C-8855-B16F78C19D84}"/>
    <cellStyle name="Normal 8 13 3 4" xfId="8169" xr:uid="{71A7ED6F-A245-467E-9005-F79FA7390428}"/>
    <cellStyle name="Normal 8 13 4" xfId="8170" xr:uid="{F00D0E47-4277-4A87-A60D-445A11298E0F}"/>
    <cellStyle name="Normal 8 13 4 2" xfId="8171" xr:uid="{7C2411C6-DFC1-47CD-B9C9-AAEBDDB6A8D7}"/>
    <cellStyle name="Normal 8 13 4 2 2" xfId="8172" xr:uid="{A6EC82BA-AC97-4A3D-8AC4-B0FD6F7798F3}"/>
    <cellStyle name="Normal 8 13 4 3" xfId="8173" xr:uid="{839A2969-9452-49FE-AE47-B4A8AD861B4B}"/>
    <cellStyle name="Normal 8 13 4 3 2" xfId="8174" xr:uid="{B9F1ACE4-A8C8-4B5B-B3F6-0CF74696020A}"/>
    <cellStyle name="Normal 8 13 4 4" xfId="8175" xr:uid="{106D2BB9-CBA9-480F-8C7F-42EF514E1A32}"/>
    <cellStyle name="Normal 8 13 5" xfId="8176" xr:uid="{67E255FB-816A-4460-B4A8-1FE106E67050}"/>
    <cellStyle name="Normal 8 13 5 2" xfId="8177" xr:uid="{0794DD67-8631-4348-B3C9-F2FF1AF49218}"/>
    <cellStyle name="Normal 8 13 6" xfId="8178" xr:uid="{3975E888-5172-4B42-9FBC-12A541EA5C84}"/>
    <cellStyle name="Normal 8 13 6 2" xfId="8179" xr:uid="{23D80002-C0B6-4E5A-907A-626D2623159D}"/>
    <cellStyle name="Normal 8 13 7" xfId="8180" xr:uid="{573E9CB4-38E9-4DAE-A58C-DE798842745C}"/>
    <cellStyle name="Normal 8 13 7 2" xfId="8181" xr:uid="{50A05FAF-6D72-4D1B-A317-9DCACDF7AC16}"/>
    <cellStyle name="Normal 8 13 8" xfId="8182" xr:uid="{DC575771-566D-4BB7-B096-03FA7B434279}"/>
    <cellStyle name="Normal 8 13 9" xfId="8183" xr:uid="{87BD6244-79F8-4BF3-8A65-8BAF95CD618C}"/>
    <cellStyle name="Normal 8 13_NOI Ok" xfId="8184" xr:uid="{6C620FF3-DC3A-49D1-985E-36CF439D15DD}"/>
    <cellStyle name="Normal 8 14" xfId="8185" xr:uid="{719278DF-C3AD-4E01-B0C2-DFC025E26F58}"/>
    <cellStyle name="Normal 8 14 2" xfId="8186" xr:uid="{BA157B70-54DB-46EE-8D23-F73876E8F242}"/>
    <cellStyle name="Normal 8 14 2 2" xfId="8187" xr:uid="{266CBD04-2B92-436B-8E2B-31DB7BF80F63}"/>
    <cellStyle name="Normal 8 14 2 2 2" xfId="8188" xr:uid="{2864BDB4-12C4-4001-AAF0-B4C4B210F4B9}"/>
    <cellStyle name="Normal 8 14 2 3" xfId="8189" xr:uid="{65201AFB-3640-4159-91DB-FB31A989A603}"/>
    <cellStyle name="Normal 8 14 2 3 2" xfId="8190" xr:uid="{796E6F57-0BFD-4DAA-873E-0A2820770AC9}"/>
    <cellStyle name="Normal 8 14 2 4" xfId="8191" xr:uid="{78FC04BC-F7A4-4201-A8A5-86EFEFDE6FEE}"/>
    <cellStyle name="Normal 8 14 2 5" xfId="8192" xr:uid="{02FF5FDE-F24A-45F1-AB58-41ECA5E286DF}"/>
    <cellStyle name="Normal 8 14 2 6" xfId="8193" xr:uid="{25D4577B-609C-4356-814F-EDB8D21DEF9C}"/>
    <cellStyle name="Normal 8 14 3" xfId="8194" xr:uid="{D2CF07C2-D10B-4CF7-9E53-2A37CE14D1FE}"/>
    <cellStyle name="Normal 8 14 3 2" xfId="8195" xr:uid="{77492C6E-F347-420A-A141-3AF5B93AE28B}"/>
    <cellStyle name="Normal 8 14 3 2 2" xfId="8196" xr:uid="{002FE034-CB6E-4E3D-92B4-137CE65E27FB}"/>
    <cellStyle name="Normal 8 14 3 3" xfId="8197" xr:uid="{F11FDA16-DB85-434A-9235-FA553B9BFE0E}"/>
    <cellStyle name="Normal 8 14 3 3 2" xfId="8198" xr:uid="{E3EA4FC0-B387-48AD-9D5E-105F8B536B73}"/>
    <cellStyle name="Normal 8 14 3 4" xfId="8199" xr:uid="{10C581AA-8012-4793-B610-03D8650D4BCC}"/>
    <cellStyle name="Normal 8 14 4" xfId="8200" xr:uid="{056765AA-B93A-4797-BA04-CB34EFB759E7}"/>
    <cellStyle name="Normal 8 14 4 2" xfId="8201" xr:uid="{D4A4DE97-13F1-4A3E-8CAB-1E30E747DB4F}"/>
    <cellStyle name="Normal 8 14 4 2 2" xfId="8202" xr:uid="{97395AE2-7313-4466-92FD-4ED536C845C4}"/>
    <cellStyle name="Normal 8 14 4 3" xfId="8203" xr:uid="{3558D83C-0599-4B15-A648-AB0341111985}"/>
    <cellStyle name="Normal 8 14 4 3 2" xfId="8204" xr:uid="{555595EF-EDB5-43F0-8106-E3A5A255A77E}"/>
    <cellStyle name="Normal 8 14 4 4" xfId="8205" xr:uid="{B42CC7E5-697E-4C95-B042-F84B00124437}"/>
    <cellStyle name="Normal 8 14 5" xfId="8206" xr:uid="{96FA4C09-9A80-4BB5-BCD0-E8343D81E600}"/>
    <cellStyle name="Normal 8 14 5 2" xfId="8207" xr:uid="{77D14969-03D3-4B81-8B3A-A331AF64811B}"/>
    <cellStyle name="Normal 8 14 6" xfId="8208" xr:uid="{0684DCF1-E508-47E5-90C0-AEE9DDB33041}"/>
    <cellStyle name="Normal 8 14 6 2" xfId="8209" xr:uid="{99197C8F-CF07-4E13-A50D-0307E1A6DA51}"/>
    <cellStyle name="Normal 8 14 7" xfId="8210" xr:uid="{2BF6916A-563C-4187-9D97-0BAD03BB9AF6}"/>
    <cellStyle name="Normal 8 14 7 2" xfId="8211" xr:uid="{6C51E064-BFE1-4D96-B455-E98B3F303E27}"/>
    <cellStyle name="Normal 8 14 8" xfId="8212" xr:uid="{B6185F41-6736-4659-8E16-6EE82F79063D}"/>
    <cellStyle name="Normal 8 14 9" xfId="8213" xr:uid="{446272A8-0FC6-426B-ACA9-F54C4658E786}"/>
    <cellStyle name="Normal 8 14_NOI Ok" xfId="8214" xr:uid="{4E8A149B-3E9E-427C-B503-2CBA764762D9}"/>
    <cellStyle name="Normal 8 15" xfId="8215" xr:uid="{49EC30F0-D28C-4FBB-AECF-1856D1B5B81F}"/>
    <cellStyle name="Normal 8 15 2" xfId="8216" xr:uid="{A5FBF08E-238F-4A90-9DCC-07C283F358D6}"/>
    <cellStyle name="Normal 8 15 2 2" xfId="8217" xr:uid="{EFFDC5EA-D1A3-4223-BA33-382DFB1CE089}"/>
    <cellStyle name="Normal 8 15 2 2 2" xfId="8218" xr:uid="{712C3E28-BA24-4D27-A555-BC8E948A8BD1}"/>
    <cellStyle name="Normal 8 15 2 3" xfId="8219" xr:uid="{7565511C-DA98-43A7-9BED-F1AC7F888708}"/>
    <cellStyle name="Normal 8 15 2 3 2" xfId="8220" xr:uid="{79FC7515-80B3-406A-A80A-A821F51B8F50}"/>
    <cellStyle name="Normal 8 15 2 4" xfId="8221" xr:uid="{45E2446C-E522-42DB-8A1A-6BA5A556D21D}"/>
    <cellStyle name="Normal 8 15 2 5" xfId="8222" xr:uid="{2495FD91-E639-4139-BA69-F85110CA4CEC}"/>
    <cellStyle name="Normal 8 15 2 6" xfId="8223" xr:uid="{EEB352A2-9128-49F7-80C7-16CAF2654B1F}"/>
    <cellStyle name="Normal 8 15 3" xfId="8224" xr:uid="{31508F6C-23F9-4EB1-B5A6-DBF9FB8545BC}"/>
    <cellStyle name="Normal 8 15 3 2" xfId="8225" xr:uid="{482D8B7E-46A9-432B-8D46-34663168A9F8}"/>
    <cellStyle name="Normal 8 15 3 2 2" xfId="8226" xr:uid="{7C4B66C6-C887-4827-8126-67F3CB42C712}"/>
    <cellStyle name="Normal 8 15 3 3" xfId="8227" xr:uid="{027F4034-CAAB-466F-98DD-26806B928D20}"/>
    <cellStyle name="Normal 8 15 3 3 2" xfId="8228" xr:uid="{D2A21C7D-2D90-43CA-9A39-E0494AD35406}"/>
    <cellStyle name="Normal 8 15 3 4" xfId="8229" xr:uid="{8D9543BC-7B7E-48EA-A21D-DBB6B4DDAC92}"/>
    <cellStyle name="Normal 8 15 4" xfId="8230" xr:uid="{8D6F14B1-9200-4885-9A3B-81AEA9686A14}"/>
    <cellStyle name="Normal 8 15 4 2" xfId="8231" xr:uid="{EE802F48-6943-4CE3-A5E9-B0754C30E727}"/>
    <cellStyle name="Normal 8 15 4 2 2" xfId="8232" xr:uid="{48392F34-AAFB-4207-8A80-F2E4F998B441}"/>
    <cellStyle name="Normal 8 15 4 3" xfId="8233" xr:uid="{D4DF461D-5F7B-4D42-8C27-BD8F72491F48}"/>
    <cellStyle name="Normal 8 15 4 3 2" xfId="8234" xr:uid="{3F3C5274-C54C-473E-ADDD-C258F19C6C08}"/>
    <cellStyle name="Normal 8 15 4 4" xfId="8235" xr:uid="{1FC4C0D0-EDF0-4387-8728-0A1AA11D008B}"/>
    <cellStyle name="Normal 8 15 5" xfId="8236" xr:uid="{BB215450-80CB-4B98-9CA7-710BC409670E}"/>
    <cellStyle name="Normal 8 15 5 2" xfId="8237" xr:uid="{6B623B85-48F4-4C4C-A19E-D3EED7B95807}"/>
    <cellStyle name="Normal 8 15 6" xfId="8238" xr:uid="{391D20FC-B2E5-4ACA-A6B9-06DB3A8A13F3}"/>
    <cellStyle name="Normal 8 15 6 2" xfId="8239" xr:uid="{7C6024A5-C88D-4D00-AC6B-D3CCC934A110}"/>
    <cellStyle name="Normal 8 15 7" xfId="8240" xr:uid="{675DE26C-13A3-4E38-A666-64AC687C83FF}"/>
    <cellStyle name="Normal 8 15 7 2" xfId="8241" xr:uid="{CE11A5D2-6A6E-4611-BDF3-05EE697A1D98}"/>
    <cellStyle name="Normal 8 15 8" xfId="8242" xr:uid="{1DDF272D-77AD-4874-B04A-95B4E6866AE9}"/>
    <cellStyle name="Normal 8 15 9" xfId="8243" xr:uid="{7405A2CA-AB7B-499A-9FE4-6D11105B6633}"/>
    <cellStyle name="Normal 8 15_NOI Ok" xfId="8244" xr:uid="{251BD54A-5044-4CF3-99D6-B94637F16E6B}"/>
    <cellStyle name="Normal 8 16" xfId="8245" xr:uid="{5A2A7BC9-EAFC-4B67-9BD7-404968D3F650}"/>
    <cellStyle name="Normal 8 16 10" xfId="8246" xr:uid="{9EDD894D-1FE1-45F2-BEFC-A387103D2903}"/>
    <cellStyle name="Normal 8 16 11" xfId="8247" xr:uid="{F494A7DE-EC64-434E-AE4A-1644114E74CF}"/>
    <cellStyle name="Normal 8 16 2" xfId="8248" xr:uid="{B091AD5E-D0C8-4AAB-A97E-C965DA0FD0AE}"/>
    <cellStyle name="Normal 8 16 2 2" xfId="8249" xr:uid="{C05CBCC3-496C-4E45-8708-B27ED88AFAD3}"/>
    <cellStyle name="Normal 8 16 2 2 2" xfId="8250" xr:uid="{888BB207-B622-4377-BDFD-16C9B5B1E238}"/>
    <cellStyle name="Normal 8 16 2 2 2 2" xfId="8251" xr:uid="{AB303F37-D3E7-404C-8EB9-74EAF8B57AEE}"/>
    <cellStyle name="Normal 8 16 2 2 3" xfId="8252" xr:uid="{383AC1F9-700F-43C1-A492-4AD1EAD1D03F}"/>
    <cellStyle name="Normal 8 16 2 2 3 2" xfId="8253" xr:uid="{DED0C379-1648-491A-8B98-BD58B756DE62}"/>
    <cellStyle name="Normal 8 16 2 2 4" xfId="8254" xr:uid="{A9D412D8-3BF2-439D-9186-3B21DF510895}"/>
    <cellStyle name="Normal 8 16 2 2 4 2" xfId="8255" xr:uid="{81E6308A-B28B-42A7-87F7-BD20CA4DE782}"/>
    <cellStyle name="Normal 8 16 2 2 4 2 2" xfId="8256" xr:uid="{886C566A-F34D-4322-8A7A-4BAE5FEC9ED4}"/>
    <cellStyle name="Normal 8 16 2 2 4 3" xfId="8257" xr:uid="{DD7C4EF0-F2E1-476D-9E97-E4166CCFD4BC}"/>
    <cellStyle name="Normal 8 16 2 2 5" xfId="8258" xr:uid="{5C57FB05-4F05-44EA-99B8-F378C456D76F}"/>
    <cellStyle name="Normal 8 16 2 3" xfId="8259" xr:uid="{3A134432-4428-44CE-B24A-73D57E04AF0C}"/>
    <cellStyle name="Normal 8 16 2 3 2" xfId="8260" xr:uid="{AC17717E-AA95-4B98-8FA8-AF713586863D}"/>
    <cellStyle name="Normal 8 16 2 3 2 2" xfId="8261" xr:uid="{0443C6A0-E181-4055-8936-3B54CC5958DF}"/>
    <cellStyle name="Normal 8 16 2 3 3" xfId="8262" xr:uid="{53D72FDF-71D8-4BCE-8A93-055F4E789627}"/>
    <cellStyle name="Normal 8 16 2 3 3 2" xfId="8263" xr:uid="{B976ED96-2638-46C1-B770-30B354E7DAD2}"/>
    <cellStyle name="Normal 8 16 2 3 4" xfId="8264" xr:uid="{66B27DAC-75C5-4B52-A530-7FF2C5707885}"/>
    <cellStyle name="Normal 8 16 2 4" xfId="8265" xr:uid="{8AC15894-336E-4CCB-8185-4BF4FFCF877E}"/>
    <cellStyle name="Normal 8 16 2 4 2" xfId="8266" xr:uid="{9BA92CEA-E0C6-4398-9903-E6E2A47E522E}"/>
    <cellStyle name="Normal 8 16 2 4 2 2" xfId="8267" xr:uid="{7DC23FFD-019B-46C6-B854-C64FEE88A61D}"/>
    <cellStyle name="Normal 8 16 2 4 3" xfId="8268" xr:uid="{702BB00F-0267-497F-870C-73F7AFE7C7CE}"/>
    <cellStyle name="Normal 8 16 2 4 3 2" xfId="8269" xr:uid="{9D9B1CDA-6401-4BD0-9A8B-2C65379C0FD4}"/>
    <cellStyle name="Normal 8 16 2 4 4" xfId="8270" xr:uid="{0908A5D8-047D-4B8C-9B60-BB9F9B0BF5FC}"/>
    <cellStyle name="Normal 8 16 2 5" xfId="8271" xr:uid="{CFDC6524-2C2E-45C0-94D3-2A051DED1B42}"/>
    <cellStyle name="Normal 8 16 2 5 2" xfId="8272" xr:uid="{4CA9EEA8-D605-4C59-900B-A792A6AA6EA1}"/>
    <cellStyle name="Normal 8 16 2 6" xfId="8273" xr:uid="{ECFAB8AC-6843-405D-A1E3-C7315EA77C1F}"/>
    <cellStyle name="Normal 8 16 2 6 2" xfId="8274" xr:uid="{FC30C10E-5532-4AD7-9D39-55DB8EC75867}"/>
    <cellStyle name="Normal 8 16 2 7" xfId="8275" xr:uid="{2B844B88-B528-4F44-8E9D-342A73F7B99A}"/>
    <cellStyle name="Normal 8 16 2_NOI Ok" xfId="8276" xr:uid="{A1ADF079-A156-4139-ADFA-6A0D22EB4053}"/>
    <cellStyle name="Normal 8 16 3" xfId="8277" xr:uid="{C1B4CB32-0B0A-4782-8FFA-0F6DE8907920}"/>
    <cellStyle name="Normal 8 16 3 2" xfId="8278" xr:uid="{2C54F611-E47F-4D53-94C0-F27E5926971B}"/>
    <cellStyle name="Normal 8 16 3 2 2" xfId="8279" xr:uid="{747137B6-8B7F-494B-98FE-44BF00F80A27}"/>
    <cellStyle name="Normal 8 16 3 3" xfId="8280" xr:uid="{D8BE9705-1D9F-4F12-8C78-580636529141}"/>
    <cellStyle name="Normal 8 16 3 3 2" xfId="8281" xr:uid="{9C159A85-2C4D-4015-8D06-9D3F26EFB667}"/>
    <cellStyle name="Normal 8 16 3 4" xfId="8282" xr:uid="{2B72C5BE-86A5-4BD7-8ADB-D5BB1B7A15FB}"/>
    <cellStyle name="Normal 8 16 4" xfId="8283" xr:uid="{018BB319-9309-4AB8-91F0-A9D002183AFA}"/>
    <cellStyle name="Normal 8 16 4 2" xfId="8284" xr:uid="{4F3A3FEA-9EC3-470E-97E5-2524AC1EFEF7}"/>
    <cellStyle name="Normal 8 16 4 2 2" xfId="8285" xr:uid="{831569C2-547D-4187-971E-6344E54B8567}"/>
    <cellStyle name="Normal 8 16 4 3" xfId="8286" xr:uid="{BE5D397C-6DE0-41C4-98FC-57B4E9539DC0}"/>
    <cellStyle name="Normal 8 16 4 3 2" xfId="8287" xr:uid="{E9295C12-2348-41E0-BD85-D050BE54A6F6}"/>
    <cellStyle name="Normal 8 16 4 4" xfId="8288" xr:uid="{6168FC59-858D-4064-AE9B-45E17D95AED0}"/>
    <cellStyle name="Normal 8 16 5" xfId="8289" xr:uid="{A052D0E3-DD94-4C55-8A03-0A5250C84CEC}"/>
    <cellStyle name="Normal 8 16 5 2" xfId="8290" xr:uid="{CBF5145A-C5B1-4643-9C43-18F1C9052AE8}"/>
    <cellStyle name="Normal 8 16 5 2 2" xfId="8291" xr:uid="{C111843F-E981-421F-A564-7882886C2012}"/>
    <cellStyle name="Normal 8 16 5 3" xfId="8292" xr:uid="{E12FE36B-01E2-4EE1-AC78-7A73B6B1800D}"/>
    <cellStyle name="Normal 8 16 5 3 2" xfId="8293" xr:uid="{176281D2-3D35-4C7F-9709-74FBC5034EB6}"/>
    <cellStyle name="Normal 8 16 5 4" xfId="8294" xr:uid="{6A23F0DB-F757-41EE-BB83-6F6E13D1C685}"/>
    <cellStyle name="Normal 8 16 6" xfId="8295" xr:uid="{C0AF1C71-0455-4855-87D1-609AB42B3050}"/>
    <cellStyle name="Normal 8 16 6 2" xfId="8296" xr:uid="{751993E2-B21A-4F86-9F24-FACA89EAD212}"/>
    <cellStyle name="Normal 8 16 7" xfId="8297" xr:uid="{1730BC29-61EB-49FA-8E64-752896092C93}"/>
    <cellStyle name="Normal 8 16 7 2" xfId="8298" xr:uid="{25F7B918-460A-4BD3-A53A-5C9260F0463B}"/>
    <cellStyle name="Normal 8 16 8" xfId="8299" xr:uid="{076C37FF-6E57-44A0-ACCD-EE5F98DCFCB9}"/>
    <cellStyle name="Normal 8 16 9" xfId="8300" xr:uid="{FC2A6FE7-29DB-4518-A87F-CE169B937E74}"/>
    <cellStyle name="Normal 8 16_NOI Ok" xfId="8301" xr:uid="{DA03FC94-B536-49DF-848D-1735424109C5}"/>
    <cellStyle name="Normal 8 17" xfId="8302" xr:uid="{78F48EBA-6807-4531-BF4E-2617DC8FF683}"/>
    <cellStyle name="Normal 8 17 2" xfId="8303" xr:uid="{CD6BB455-9B8A-4B59-BBA6-1CFE07E4419A}"/>
    <cellStyle name="Normal 8 17 2 2" xfId="8304" xr:uid="{A10D230C-2CEF-4AE5-8ED8-A2F4D48FDED4}"/>
    <cellStyle name="Normal 8 17 3" xfId="8305" xr:uid="{C5F43A4F-BE85-48B2-9F67-5B5F7D1335C4}"/>
    <cellStyle name="Normal 8 17 3 2" xfId="8306" xr:uid="{9AE880FD-3644-4A59-B885-B7EA526158FA}"/>
    <cellStyle name="Normal 8 17 4" xfId="8307" xr:uid="{374B5372-E13C-4898-BD43-F68DDBDD721A}"/>
    <cellStyle name="Normal 8 18" xfId="8308" xr:uid="{027EFD13-7552-4EB9-80D0-F6B9101602E7}"/>
    <cellStyle name="Normal 8 18 2" xfId="8309" xr:uid="{3A6F660C-6641-40FD-825E-B956799E4548}"/>
    <cellStyle name="Normal 8 18 2 2" xfId="8310" xr:uid="{B63772F0-11F5-457D-9C21-16E451903638}"/>
    <cellStyle name="Normal 8 18 3" xfId="8311" xr:uid="{5777432C-06DD-4671-B913-D88C0CDFAA94}"/>
    <cellStyle name="Normal 8 18 3 2" xfId="8312" xr:uid="{7B668C14-AEA2-436F-9656-D5DE588C97BF}"/>
    <cellStyle name="Normal 8 18 4" xfId="8313" xr:uid="{8D454CCA-BE87-47D4-BDC9-170EDE74F311}"/>
    <cellStyle name="Normal 8 19" xfId="8314" xr:uid="{8447743A-21C9-470D-8FFA-AB6299BB57CE}"/>
    <cellStyle name="Normal 8 19 2" xfId="8315" xr:uid="{9226E54D-8F6C-479C-901D-E47E59D83402}"/>
    <cellStyle name="Normal 8 19 2 2" xfId="8316" xr:uid="{BEE03CAB-6AFD-4917-A5E1-24D6F888161E}"/>
    <cellStyle name="Normal 8 19 3" xfId="8317" xr:uid="{74DE3222-8C7F-4F89-8C62-3C56C8078454}"/>
    <cellStyle name="Normal 8 19 3 2" xfId="8318" xr:uid="{4BC5D6DE-348C-450C-93A5-443A2DCC89D7}"/>
    <cellStyle name="Normal 8 19 4" xfId="8319" xr:uid="{A5F9659C-37BD-4426-B36C-1E4681644BE6}"/>
    <cellStyle name="Normal 8 2" xfId="167" xr:uid="{04BDB9AE-E1C7-45F6-8D21-87CED614E53D}"/>
    <cellStyle name="Normal 8 2 10" xfId="8321" xr:uid="{F3A7FBD3-E58D-4CAE-8C01-8EF69F00643C}"/>
    <cellStyle name="Normal 8 2 10 2" xfId="8322" xr:uid="{7A668403-4F48-4608-96DF-8D86E5D48639}"/>
    <cellStyle name="Normal 8 2 11" xfId="8323" xr:uid="{27D5D928-B821-49E4-8DFF-FA83AF44190A}"/>
    <cellStyle name="Normal 8 2 12" xfId="8324" xr:uid="{66F1F015-D4EE-4C95-9786-597770DC68D4}"/>
    <cellStyle name="Normal 8 2 13" xfId="8320" xr:uid="{319E69D6-7410-4B43-A532-1F9DFDE8D03F}"/>
    <cellStyle name="Normal 8 2 14" xfId="17303" xr:uid="{33D6D857-F0C5-4D13-A20C-33204E5F7075}"/>
    <cellStyle name="Normal 8 2 15" xfId="17577" xr:uid="{006EBCFC-2D34-4A49-8DD4-F71FB646A354}"/>
    <cellStyle name="Normal 8 2 2" xfId="8325" xr:uid="{8C139E9B-C5A9-4561-818A-1FFDBBE3CFF3}"/>
    <cellStyle name="Normal 8 2 2 2" xfId="8326" xr:uid="{283C6CA8-FC7B-433E-A2AE-592537068DEC}"/>
    <cellStyle name="Normal 8 2 2 2 2" xfId="8327" xr:uid="{4D485E7F-9A6B-4CBC-AC85-B75F0DBF620C}"/>
    <cellStyle name="Normal 8 2 2 2 2 2" xfId="8328" xr:uid="{39F99578-F19D-4FC6-A13F-1740B4254B50}"/>
    <cellStyle name="Normal 8 2 2 2 3" xfId="8329" xr:uid="{CCB09F65-8A1B-470F-89F3-3D9A9CAF50BE}"/>
    <cellStyle name="Normal 8 2 2 2 3 2" xfId="8330" xr:uid="{480C5514-8EC5-46D2-B0E3-D5C2C6B5B414}"/>
    <cellStyle name="Normal 8 2 2 2 4" xfId="8331" xr:uid="{9AFB411E-5DCA-4FDC-AAEC-501A142D4016}"/>
    <cellStyle name="Normal 8 2 2 2 5" xfId="8332" xr:uid="{B9159BB1-D747-48BB-B1A3-6ABD6A7D520B}"/>
    <cellStyle name="Normal 8 2 2 2 6" xfId="8333" xr:uid="{9FABE805-202C-4824-8B3E-B562FD7BE00A}"/>
    <cellStyle name="Normal 8 2 2 3" xfId="8334" xr:uid="{73987395-B7CD-4050-865B-5139888A8C2F}"/>
    <cellStyle name="Normal 8 2 2 3 2" xfId="8335" xr:uid="{650DB26D-E980-49C3-844D-AD8D1759CCF6}"/>
    <cellStyle name="Normal 8 2 2 3 2 2" xfId="8336" xr:uid="{70F594D7-EE9E-4745-962B-A80FBC096FA7}"/>
    <cellStyle name="Normal 8 2 2 3 3" xfId="8337" xr:uid="{B6D4A6A8-89E0-42BE-952E-D8D20A32B98B}"/>
    <cellStyle name="Normal 8 2 2 3 3 2" xfId="8338" xr:uid="{F2F6A465-0129-41DA-BA9B-DAAF0FE54659}"/>
    <cellStyle name="Normal 8 2 2 3 4" xfId="8339" xr:uid="{58AFF7F4-FEBA-443A-A7AE-FD515F9A69A4}"/>
    <cellStyle name="Normal 8 2 2 4" xfId="8340" xr:uid="{08BF3D69-785C-4DDA-A4AC-774A674129B9}"/>
    <cellStyle name="Normal 8 2 2 4 2" xfId="8341" xr:uid="{901DD0F2-5F51-4326-A447-192C9CC8C53B}"/>
    <cellStyle name="Normal 8 2 2 4 2 2" xfId="8342" xr:uid="{06508738-A7F1-489A-A745-A044EB0848DA}"/>
    <cellStyle name="Normal 8 2 2 4 3" xfId="8343" xr:uid="{D9075C89-5D59-489C-B0E8-234DF296B744}"/>
    <cellStyle name="Normal 8 2 2 4 3 2" xfId="8344" xr:uid="{2FF31CF2-0569-4397-8E5A-F4E05634B2B0}"/>
    <cellStyle name="Normal 8 2 2 4 4" xfId="8345" xr:uid="{830A4896-09CB-481C-8BEE-6844C048461D}"/>
    <cellStyle name="Normal 8 2 2 5" xfId="8346" xr:uid="{CDA91312-0657-462F-8496-06D58517B013}"/>
    <cellStyle name="Normal 8 2 2 5 2" xfId="8347" xr:uid="{731B6DB2-6EC5-429B-B1AE-BEA1FBFAD9FF}"/>
    <cellStyle name="Normal 8 2 2 6" xfId="8348" xr:uid="{FEBCA095-B71E-40C2-849B-89EC3522EF6B}"/>
    <cellStyle name="Normal 8 2 2 6 2" xfId="8349" xr:uid="{81F22428-4313-46A1-9A86-C9E04D460FE8}"/>
    <cellStyle name="Normal 8 2 2 7" xfId="8350" xr:uid="{1864529C-E5AF-4961-A60A-75B29DABA0FE}"/>
    <cellStyle name="Normal 8 2 2 7 2" xfId="8351" xr:uid="{F1620E97-4999-4962-8C98-15932F35745B}"/>
    <cellStyle name="Normal 8 2 2 8" xfId="8352" xr:uid="{E53B6A79-B67D-4DD8-B1AF-096167C3780E}"/>
    <cellStyle name="Normal 8 2 2 9" xfId="8353" xr:uid="{29431144-7CA2-45E7-B0A5-1502882283B9}"/>
    <cellStyle name="Normal 8 2 2_NOI Ok" xfId="8354" xr:uid="{3866219B-F736-442B-93F9-AAB8C82184FF}"/>
    <cellStyle name="Normal 8 2 3" xfId="8355" xr:uid="{549F6399-E075-4736-9F18-347502D3BD08}"/>
    <cellStyle name="Normal 8 2 3 2" xfId="8356" xr:uid="{DDAAA5C2-34C7-41E0-9AB9-DBC239A64484}"/>
    <cellStyle name="Normal 8 2 3 2 2" xfId="8357" xr:uid="{C94E5B41-44B6-494E-A78D-CB690862001C}"/>
    <cellStyle name="Normal 8 2 3 2 2 2" xfId="8358" xr:uid="{0A9AC4A6-377A-4965-9260-6A97F8A10DF2}"/>
    <cellStyle name="Normal 8 2 3 2 3" xfId="8359" xr:uid="{8BD66C12-2B05-4A10-8D9A-92DD36EB1E4E}"/>
    <cellStyle name="Normal 8 2 3 2 3 2" xfId="8360" xr:uid="{84AD7DF9-59DC-42FB-BBAC-61592ACFA5A8}"/>
    <cellStyle name="Normal 8 2 3 2 4" xfId="8361" xr:uid="{8F6FA066-78AA-4682-9E88-7142B114F52F}"/>
    <cellStyle name="Normal 8 2 3 2 5" xfId="8362" xr:uid="{DE75B0BC-D6F2-4484-9182-EED96A419C83}"/>
    <cellStyle name="Normal 8 2 3 2 6" xfId="8363" xr:uid="{BFA14D04-6000-45DF-AC91-B72EDC08BE6A}"/>
    <cellStyle name="Normal 8 2 3 3" xfId="8364" xr:uid="{022A39BF-893C-4BC8-A6BA-7353F177C964}"/>
    <cellStyle name="Normal 8 2 3 3 2" xfId="8365" xr:uid="{D0D92186-C689-48DE-BCB6-4D160D69ED25}"/>
    <cellStyle name="Normal 8 2 3 3 2 2" xfId="8366" xr:uid="{BB80A48B-D18F-44D5-88E0-CFCFD3927366}"/>
    <cellStyle name="Normal 8 2 3 3 3" xfId="8367" xr:uid="{9AD7C953-CA7E-4DB6-81CE-82C6A76A08BC}"/>
    <cellStyle name="Normal 8 2 3 3 3 2" xfId="8368" xr:uid="{8A84A2C3-C81C-48D4-B45A-07D65D4E0B48}"/>
    <cellStyle name="Normal 8 2 3 3 4" xfId="8369" xr:uid="{6D795FBD-3457-4A5F-BC2A-B29242679A15}"/>
    <cellStyle name="Normal 8 2 3 4" xfId="8370" xr:uid="{C3510C83-DBE6-4CE6-A3A4-ADDE4FA6980A}"/>
    <cellStyle name="Normal 8 2 3 4 2" xfId="8371" xr:uid="{F5DF258F-A68D-4153-8CA3-8BD078F2DA22}"/>
    <cellStyle name="Normal 8 2 3 4 2 2" xfId="8372" xr:uid="{E8A33065-35C9-4A78-B134-2685CFC56FC4}"/>
    <cellStyle name="Normal 8 2 3 4 3" xfId="8373" xr:uid="{202E5517-D577-4EC1-B855-EE3A664F4044}"/>
    <cellStyle name="Normal 8 2 3 4 3 2" xfId="8374" xr:uid="{2C06EF90-C620-4404-AA3A-24EF6DFBE909}"/>
    <cellStyle name="Normal 8 2 3 4 4" xfId="8375" xr:uid="{EA671019-17BB-420D-9ECC-45D822BADD46}"/>
    <cellStyle name="Normal 8 2 3 5" xfId="8376" xr:uid="{9215EED3-96A5-4A67-A94C-BAD90E2E47E9}"/>
    <cellStyle name="Normal 8 2 3 5 2" xfId="8377" xr:uid="{BDB0A9B2-FCFB-459B-BBB3-D9EBB42FBEC9}"/>
    <cellStyle name="Normal 8 2 3 6" xfId="8378" xr:uid="{AD4DCE83-E3AA-4BE4-83D5-B626628EC2D1}"/>
    <cellStyle name="Normal 8 2 3 6 2" xfId="8379" xr:uid="{C53228F7-DE42-4B9F-9D01-30C508D26160}"/>
    <cellStyle name="Normal 8 2 3 7" xfId="8380" xr:uid="{CA4552C4-554C-4357-9637-45249CDD3BA7}"/>
    <cellStyle name="Normal 8 2 3 7 2" xfId="8381" xr:uid="{81F095D3-F16B-46AD-A4D0-FD000E92922E}"/>
    <cellStyle name="Normal 8 2 3 8" xfId="8382" xr:uid="{1FBBD0DD-4A92-4818-97CA-3FB0BB86D1C4}"/>
    <cellStyle name="Normal 8 2 3 9" xfId="8383" xr:uid="{8C70E9DF-1A5C-477A-8DEA-E0703C543215}"/>
    <cellStyle name="Normal 8 2 3_NOI Ok" xfId="8384" xr:uid="{5466DE13-3611-4B1B-8172-B352B5599349}"/>
    <cellStyle name="Normal 8 2 4" xfId="8385" xr:uid="{FB1E1BB5-FFEB-4876-A578-9C02700453ED}"/>
    <cellStyle name="Normal 8 2 4 2" xfId="8386" xr:uid="{911E6447-35CB-4DBD-BE06-AE828A11533D}"/>
    <cellStyle name="Normal 8 2 4 2 2" xfId="8387" xr:uid="{4AF46794-BB30-48DB-B52C-38FFA05CD96A}"/>
    <cellStyle name="Normal 8 2 4 2 2 2" xfId="8388" xr:uid="{B0FEC189-9C76-437C-9E32-23B808D6D733}"/>
    <cellStyle name="Normal 8 2 4 2 3" xfId="8389" xr:uid="{94306DDD-39A1-4E6D-B0E6-0130A39EDDFE}"/>
    <cellStyle name="Normal 8 2 4 2 3 2" xfId="8390" xr:uid="{959BC416-82F2-4E0D-B590-A6FC2783841E}"/>
    <cellStyle name="Normal 8 2 4 2 4" xfId="8391" xr:uid="{4D40E3DD-CD06-4758-A256-39D7B903CA3A}"/>
    <cellStyle name="Normal 8 2 4 2 5" xfId="8392" xr:uid="{A3F8E44B-43BA-48A1-BE7D-11E5A896A2DF}"/>
    <cellStyle name="Normal 8 2 4 2 6" xfId="8393" xr:uid="{DA699BFC-1CC5-414F-9DAA-3D46E72520BC}"/>
    <cellStyle name="Normal 8 2 4 3" xfId="8394" xr:uid="{387D4457-453C-4417-946A-C260DF49666E}"/>
    <cellStyle name="Normal 8 2 4 3 2" xfId="8395" xr:uid="{96A64E17-20CB-4C62-A429-F1E9D4100417}"/>
    <cellStyle name="Normal 8 2 4 3 2 2" xfId="8396" xr:uid="{A9B3EE81-1AA7-4024-A5DC-C59DC9D9F5E7}"/>
    <cellStyle name="Normal 8 2 4 3 3" xfId="8397" xr:uid="{A3610EAE-ACA3-4AB0-82C5-82288B6F328C}"/>
    <cellStyle name="Normal 8 2 4 3 3 2" xfId="8398" xr:uid="{4B78A14E-D57A-4821-ACB1-6ADFB1129520}"/>
    <cellStyle name="Normal 8 2 4 3 4" xfId="8399" xr:uid="{9F2ABA9D-E7DE-4DF4-8C25-2AAC82F72488}"/>
    <cellStyle name="Normal 8 2 4 4" xfId="8400" xr:uid="{70FCC3E6-1072-469C-8012-8C9CA603283B}"/>
    <cellStyle name="Normal 8 2 4 4 2" xfId="8401" xr:uid="{268F3A50-FF68-4A5F-A556-9730D6294219}"/>
    <cellStyle name="Normal 8 2 4 4 2 2" xfId="8402" xr:uid="{98C0CAD0-6A4D-4B7D-8176-963B2116EB04}"/>
    <cellStyle name="Normal 8 2 4 4 3" xfId="8403" xr:uid="{DEF28C05-C05D-48CF-91E2-7B49AC54F562}"/>
    <cellStyle name="Normal 8 2 4 4 3 2" xfId="8404" xr:uid="{394343C3-92DF-4B5C-B1EA-7C025C75A9FA}"/>
    <cellStyle name="Normal 8 2 4 4 4" xfId="8405" xr:uid="{D629781A-1529-4C22-96E9-9B9C082C55DC}"/>
    <cellStyle name="Normal 8 2 4 5" xfId="8406" xr:uid="{18CD04E4-3F99-4F16-A0A3-4026676B0365}"/>
    <cellStyle name="Normal 8 2 4 5 2" xfId="8407" xr:uid="{B1FE3F36-DF9A-481C-AC93-42E2459F4457}"/>
    <cellStyle name="Normal 8 2 4 6" xfId="8408" xr:uid="{A7458504-1F56-435A-A901-9614747333C9}"/>
    <cellStyle name="Normal 8 2 4 6 2" xfId="8409" xr:uid="{B4A62F86-E602-43D5-8040-F65359009908}"/>
    <cellStyle name="Normal 8 2 4 7" xfId="8410" xr:uid="{3AC7D3C2-5733-4CFD-BAB1-3BE6B3B7A367}"/>
    <cellStyle name="Normal 8 2 4 7 2" xfId="8411" xr:uid="{D7991138-55D1-4F1E-B9AC-184D9C451682}"/>
    <cellStyle name="Normal 8 2 4 8" xfId="8412" xr:uid="{8146F226-3C93-4DE0-9264-41F4482D073A}"/>
    <cellStyle name="Normal 8 2 4 9" xfId="8413" xr:uid="{075C5C58-4CAD-487B-A54E-738B5E56D080}"/>
    <cellStyle name="Normal 8 2 4_NOI Ok" xfId="8414" xr:uid="{57E3A78B-327D-4B29-BE31-8CE767216033}"/>
    <cellStyle name="Normal 8 2 5" xfId="8415" xr:uid="{58F6FAA0-C3ED-4468-9872-1EE869BE73C3}"/>
    <cellStyle name="Normal 8 2 5 2" xfId="8416" xr:uid="{EFD3D1C2-617F-44EF-A10C-DBE6115D623F}"/>
    <cellStyle name="Normal 8 2 5 2 2" xfId="8417" xr:uid="{E562E189-6217-434D-A614-BF9FF58BB0B2}"/>
    <cellStyle name="Normal 8 2 5 3" xfId="8418" xr:uid="{7C0F1F98-E976-4B4F-ABA4-D8620B10E962}"/>
    <cellStyle name="Normal 8 2 5 3 2" xfId="8419" xr:uid="{E26C7E7B-5F82-477D-B5EB-B2D1BF734605}"/>
    <cellStyle name="Normal 8 2 5 4" xfId="8420" xr:uid="{56161309-1C1A-4CE0-AA4F-1AD0DACF6249}"/>
    <cellStyle name="Normal 8 2 5 5" xfId="8421" xr:uid="{6D07A08D-81C9-4673-AB90-6859CCA31D7D}"/>
    <cellStyle name="Normal 8 2 5 6" xfId="8422" xr:uid="{A775D1B0-603C-4885-9342-AAC956B4C782}"/>
    <cellStyle name="Normal 8 2 6" xfId="8423" xr:uid="{C1BF0457-7EAF-4ED4-8235-14AFA0570194}"/>
    <cellStyle name="Normal 8 2 6 2" xfId="8424" xr:uid="{42B058A6-7ADF-4E8A-A27A-7A5FEA04C722}"/>
    <cellStyle name="Normal 8 2 6 2 2" xfId="8425" xr:uid="{4BFAA222-9764-4529-9094-5464DCE7CBCA}"/>
    <cellStyle name="Normal 8 2 6 3" xfId="8426" xr:uid="{1C250795-80D9-43D6-AFB7-B5C95CFBE65B}"/>
    <cellStyle name="Normal 8 2 6 3 2" xfId="8427" xr:uid="{54B76F76-540E-4C2F-8901-DB4966F2CBA1}"/>
    <cellStyle name="Normal 8 2 6 4" xfId="8428" xr:uid="{C6956644-EBAB-46A3-96FD-98D509996DE6}"/>
    <cellStyle name="Normal 8 2 7" xfId="8429" xr:uid="{94E6C8AA-7363-4229-9A51-BDEEEAF7054B}"/>
    <cellStyle name="Normal 8 2 7 2" xfId="8430" xr:uid="{54AE2749-35D1-4B98-B10E-3A0B63C1DC56}"/>
    <cellStyle name="Normal 8 2 7 2 2" xfId="8431" xr:uid="{B28A73D1-4101-4D7D-8C21-ED537E054D38}"/>
    <cellStyle name="Normal 8 2 7 3" xfId="8432" xr:uid="{C96F51A7-745B-4BE9-8B4D-684688BE4027}"/>
    <cellStyle name="Normal 8 2 7 3 2" xfId="8433" xr:uid="{D69F7880-5032-4EBE-A81E-B17A2A80A578}"/>
    <cellStyle name="Normal 8 2 7 4" xfId="8434" xr:uid="{E7C8D191-1050-4BB8-BC67-F5D017EA29A8}"/>
    <cellStyle name="Normal 8 2 8" xfId="8435" xr:uid="{49186464-8666-412B-B0FA-719EA8A1BE32}"/>
    <cellStyle name="Normal 8 2 8 2" xfId="8436" xr:uid="{4EA7AE9D-4195-47FB-8B7C-F3F9B6B05A2B}"/>
    <cellStyle name="Normal 8 2 9" xfId="8437" xr:uid="{EE430728-0315-4D92-B0F4-645315AD83BC}"/>
    <cellStyle name="Normal 8 2 9 2" xfId="8438" xr:uid="{A7F94F0C-377E-486E-9DC6-96C1B48DBA61}"/>
    <cellStyle name="Normal 8 2_NOI Ok" xfId="8439" xr:uid="{53EDC013-B6EA-4227-AD3E-5D6514F5E312}"/>
    <cellStyle name="Normal 8 20" xfId="8440" xr:uid="{B6E45D26-0486-4E48-9CDC-E123FFF4E6EF}"/>
    <cellStyle name="Normal 8 20 2" xfId="8441" xr:uid="{D510870F-B2A2-4AB3-8083-F67E2C28525B}"/>
    <cellStyle name="Normal 8 21" xfId="8442" xr:uid="{29B83855-3D32-4468-8CC4-48FF33A2BA7B}"/>
    <cellStyle name="Normal 8 21 2" xfId="8443" xr:uid="{F75C4628-0178-4E95-853F-C0079C01DF2F}"/>
    <cellStyle name="Normal 8 22" xfId="8444" xr:uid="{679450E8-B8DA-422F-9974-FA440253B5E5}"/>
    <cellStyle name="Normal 8 22 2" xfId="8445" xr:uid="{0D60640A-C3FE-4DD4-8468-27338758FA79}"/>
    <cellStyle name="Normal 8 23" xfId="8446" xr:uid="{EBEE24DC-BC89-4E39-B41A-15ECCCB79540}"/>
    <cellStyle name="Normal 8 24" xfId="8447" xr:uid="{C8D0B927-7B4B-433A-8D2C-15F809EF3276}"/>
    <cellStyle name="Normal 8 25" xfId="11332" xr:uid="{17AF45F7-6843-46AA-B6CB-599717EC86B2}"/>
    <cellStyle name="Normal 8 26" xfId="11334" xr:uid="{067C8403-ADDB-4B6F-B908-C2819715EF9A}"/>
    <cellStyle name="Normal 8 27" xfId="11336" xr:uid="{6F1F427A-DB06-4A3B-BC44-1565489E2572}"/>
    <cellStyle name="Normal 8 28" xfId="11338" xr:uid="{EE1CD164-2CF1-4D03-9EB7-C9D0800B5970}"/>
    <cellStyle name="Normal 8 29" xfId="11345" xr:uid="{9E2B415F-12B6-4294-9F81-63DCE1FE9C68}"/>
    <cellStyle name="Normal 8 3" xfId="201" xr:uid="{A6E2EA9F-49FD-4548-AB74-F10367ABA5E2}"/>
    <cellStyle name="Normal 8 3 10" xfId="8449" xr:uid="{A080AFED-4E5A-4D49-98DE-47FFE2F25588}"/>
    <cellStyle name="Normal 8 3 10 2" xfId="8450" xr:uid="{2F215F4E-8C43-462E-B4D2-B84A4227C9E7}"/>
    <cellStyle name="Normal 8 3 11" xfId="8451" xr:uid="{C3934DF3-657B-41B7-924D-73997D47C926}"/>
    <cellStyle name="Normal 8 3 12" xfId="8452" xr:uid="{7E004E17-68AC-4D72-B4A9-C021981E2910}"/>
    <cellStyle name="Normal 8 3 13" xfId="8448" xr:uid="{0B4B2EC9-965F-4F19-B5E3-0DB7740EC30C}"/>
    <cellStyle name="Normal 8 3 14" xfId="17175" xr:uid="{3B26A8C6-00DA-48BC-9BB5-E38BFC1F91EC}"/>
    <cellStyle name="Normal 8 3 15" xfId="17420" xr:uid="{86C0A79D-0CC3-48F2-A57F-E974E62450D9}"/>
    <cellStyle name="Normal 8 3 2" xfId="8453" xr:uid="{30A5C087-BF5F-4E65-BE43-726993C3C076}"/>
    <cellStyle name="Normal 8 3 2 2" xfId="8454" xr:uid="{D84E4BBB-FA02-46F0-B12B-5754B846035D}"/>
    <cellStyle name="Normal 8 3 2 2 2" xfId="8455" xr:uid="{F49A1461-4FE0-4EEC-83E1-076BAA40EAD6}"/>
    <cellStyle name="Normal 8 3 2 2 2 2" xfId="8456" xr:uid="{CD375AB5-55A7-4246-989D-B1690954231A}"/>
    <cellStyle name="Normal 8 3 2 2 3" xfId="8457" xr:uid="{526F030A-D98B-435C-8D3D-E51BB522F5B7}"/>
    <cellStyle name="Normal 8 3 2 2 3 2" xfId="8458" xr:uid="{13E2E271-E594-4B8A-8969-0D7AF51EAFE9}"/>
    <cellStyle name="Normal 8 3 2 2 4" xfId="8459" xr:uid="{0FDC7E47-ADC3-4829-A854-B68ECCBE54FB}"/>
    <cellStyle name="Normal 8 3 2 2 5" xfId="8460" xr:uid="{C3C4EDBA-DFED-4ADD-90B0-085A302B77C8}"/>
    <cellStyle name="Normal 8 3 2 2 6" xfId="8461" xr:uid="{8819D7D5-0F11-4A65-8DFE-EA09CE77DD80}"/>
    <cellStyle name="Normal 8 3 2 3" xfId="8462" xr:uid="{FBE7D00B-7016-4BEA-878A-3B9F83E22105}"/>
    <cellStyle name="Normal 8 3 2 3 2" xfId="8463" xr:uid="{759D2034-AE7D-45FD-88E0-EC426A646A25}"/>
    <cellStyle name="Normal 8 3 2 3 2 2" xfId="8464" xr:uid="{BF144D32-1231-4F5F-91BF-70A631343500}"/>
    <cellStyle name="Normal 8 3 2 3 3" xfId="8465" xr:uid="{6A00D9B2-BDED-432C-8249-E9C090E387B7}"/>
    <cellStyle name="Normal 8 3 2 3 3 2" xfId="8466" xr:uid="{CCF6A21B-9DA4-405D-BAFC-EC8758854932}"/>
    <cellStyle name="Normal 8 3 2 3 4" xfId="8467" xr:uid="{5F5075A7-3319-46B9-97A9-02C44F0387E5}"/>
    <cellStyle name="Normal 8 3 2 4" xfId="8468" xr:uid="{3992D0EC-1CE9-44FC-B624-731CBE7404ED}"/>
    <cellStyle name="Normal 8 3 2 4 2" xfId="8469" xr:uid="{08989229-9FA0-4B1B-8FA9-53742F0A52DA}"/>
    <cellStyle name="Normal 8 3 2 4 2 2" xfId="8470" xr:uid="{8753E307-5ACE-41D2-B26A-44B94A97BB61}"/>
    <cellStyle name="Normal 8 3 2 4 3" xfId="8471" xr:uid="{14A40C7D-71D9-4178-81E9-83E1F58A4284}"/>
    <cellStyle name="Normal 8 3 2 4 3 2" xfId="8472" xr:uid="{265CBF51-E70A-434E-82A1-92C5A906AB6A}"/>
    <cellStyle name="Normal 8 3 2 4 4" xfId="8473" xr:uid="{AED5CA0C-2735-4DA3-B3E5-56EE1C61A208}"/>
    <cellStyle name="Normal 8 3 2 5" xfId="8474" xr:uid="{62707E83-1861-4A50-901A-188571506830}"/>
    <cellStyle name="Normal 8 3 2 5 2" xfId="8475" xr:uid="{A8701495-23E7-46FF-924D-C7F15B998E72}"/>
    <cellStyle name="Normal 8 3 2 6" xfId="8476" xr:uid="{28343506-EF78-476B-9A1A-4FF6CC06D31B}"/>
    <cellStyle name="Normal 8 3 2 6 2" xfId="8477" xr:uid="{C7EFED8E-101E-4278-845F-F8D4A2FD9BB7}"/>
    <cellStyle name="Normal 8 3 2 7" xfId="8478" xr:uid="{C3FD46E2-A97E-4A6D-B5B3-6AE9036D72B8}"/>
    <cellStyle name="Normal 8 3 2 7 2" xfId="8479" xr:uid="{C4BC0C44-A984-4BB3-9E69-B5D8BADBE845}"/>
    <cellStyle name="Normal 8 3 2 8" xfId="8480" xr:uid="{4D60CBD0-B567-4E02-9B0B-2A378A809D5B}"/>
    <cellStyle name="Normal 8 3 2 9" xfId="8481" xr:uid="{5ACC86EF-80FE-460D-A32B-D5205792A788}"/>
    <cellStyle name="Normal 8 3 2_NOI Ok" xfId="8482" xr:uid="{C1D97D6D-508D-4A94-B994-E294FEFA273D}"/>
    <cellStyle name="Normal 8 3 3" xfId="8483" xr:uid="{CD926997-98C2-4077-839A-3FA08231C62A}"/>
    <cellStyle name="Normal 8 3 3 2" xfId="8484" xr:uid="{365B4FB0-4D16-40BA-861D-8E1B768BB549}"/>
    <cellStyle name="Normal 8 3 3 2 2" xfId="8485" xr:uid="{A4259978-1D08-4F9D-AC54-253226461B22}"/>
    <cellStyle name="Normal 8 3 3 2 2 2" xfId="8486" xr:uid="{EDA61F89-B504-4AE5-BA12-A16A43C1F4B1}"/>
    <cellStyle name="Normal 8 3 3 2 3" xfId="8487" xr:uid="{52170C65-C6A7-4804-8B73-517459BBB173}"/>
    <cellStyle name="Normal 8 3 3 2 3 2" xfId="8488" xr:uid="{404F8D49-3BE6-4EFC-8151-7A8E382DDE84}"/>
    <cellStyle name="Normal 8 3 3 2 4" xfId="8489" xr:uid="{28C51E1D-86A3-4B65-B08C-39925288C407}"/>
    <cellStyle name="Normal 8 3 3 2 5" xfId="8490" xr:uid="{BF51038D-0899-4679-A3C1-B85F706C7ED9}"/>
    <cellStyle name="Normal 8 3 3 2 6" xfId="8491" xr:uid="{396A995C-8ACE-42E2-A327-067B90315806}"/>
    <cellStyle name="Normal 8 3 3 3" xfId="8492" xr:uid="{9DD42A62-E1BC-41C8-9130-0F162AF9566B}"/>
    <cellStyle name="Normal 8 3 3 3 2" xfId="8493" xr:uid="{9921060A-A43C-46B1-A231-9066E450B0A7}"/>
    <cellStyle name="Normal 8 3 3 3 2 2" xfId="8494" xr:uid="{B01378FA-0DCB-487E-B3F6-251454A69CFC}"/>
    <cellStyle name="Normal 8 3 3 3 3" xfId="8495" xr:uid="{6CA5C782-DAFD-4722-803F-C04686351C8A}"/>
    <cellStyle name="Normal 8 3 3 3 3 2" xfId="8496" xr:uid="{F5E0E3BC-6609-4CAD-9DE5-D48A4538188F}"/>
    <cellStyle name="Normal 8 3 3 3 4" xfId="8497" xr:uid="{CAECE661-6632-442F-8DA9-9A32A3FE32F4}"/>
    <cellStyle name="Normal 8 3 3 4" xfId="8498" xr:uid="{DE9952B5-F2C6-4D0F-B6B5-80F89B8F7AB3}"/>
    <cellStyle name="Normal 8 3 3 4 2" xfId="8499" xr:uid="{27DD4511-EE2B-49CD-ACAD-92FCB2EE8F40}"/>
    <cellStyle name="Normal 8 3 3 4 2 2" xfId="8500" xr:uid="{6A680EFD-C219-49F5-9850-27B046B48AC3}"/>
    <cellStyle name="Normal 8 3 3 4 3" xfId="8501" xr:uid="{FD5B4F2C-1F8C-49FE-B685-519E45940D84}"/>
    <cellStyle name="Normal 8 3 3 4 3 2" xfId="8502" xr:uid="{0D6B39D9-804D-4750-9A67-2F73D0B49F59}"/>
    <cellStyle name="Normal 8 3 3 4 4" xfId="8503" xr:uid="{17D5225F-DDCF-4EBE-B7C7-613B8E090F56}"/>
    <cellStyle name="Normal 8 3 3 5" xfId="8504" xr:uid="{6BB65EC4-FE02-482E-BDCF-F1B2C90E621C}"/>
    <cellStyle name="Normal 8 3 3 5 2" xfId="8505" xr:uid="{EC2A5C46-C5F3-46A4-AFC3-626E10EE657A}"/>
    <cellStyle name="Normal 8 3 3 6" xfId="8506" xr:uid="{0A8966D4-38CA-4D61-9248-480B37B88AEB}"/>
    <cellStyle name="Normal 8 3 3 6 2" xfId="8507" xr:uid="{3CECED64-DB47-46B8-B8C5-D5FD492CA427}"/>
    <cellStyle name="Normal 8 3 3 7" xfId="8508" xr:uid="{121143F5-2EFA-4A6B-8D02-03CC3E3CEA96}"/>
    <cellStyle name="Normal 8 3 3 7 2" xfId="8509" xr:uid="{FFF99855-6ED0-4B1C-8E16-F0D2674D8F30}"/>
    <cellStyle name="Normal 8 3 3 8" xfId="8510" xr:uid="{282D0481-5A13-4FC8-8532-F2B29911F0AB}"/>
    <cellStyle name="Normal 8 3 3 9" xfId="8511" xr:uid="{A12C9787-525F-4142-B8FF-6A183E7660ED}"/>
    <cellStyle name="Normal 8 3 3_NOI Ok" xfId="8512" xr:uid="{923A0753-84D1-4D32-93D4-39925A463023}"/>
    <cellStyle name="Normal 8 3 4" xfId="8513" xr:uid="{92D7D7AB-6AC3-4FA6-8FFD-3A6B40C1D5BC}"/>
    <cellStyle name="Normal 8 3 4 2" xfId="8514" xr:uid="{ECDD7844-22BD-42DC-8D9B-F4DF92018744}"/>
    <cellStyle name="Normal 8 3 4 2 2" xfId="8515" xr:uid="{B5F6CF64-6D36-4917-874D-3475C3445B49}"/>
    <cellStyle name="Normal 8 3 4 2 2 2" xfId="8516" xr:uid="{49DF6A72-106A-4737-86B1-9EB938094144}"/>
    <cellStyle name="Normal 8 3 4 2 3" xfId="8517" xr:uid="{685FDCCA-3893-43C7-B693-5EB07090AACA}"/>
    <cellStyle name="Normal 8 3 4 2 3 2" xfId="8518" xr:uid="{8A665DE6-0F5F-437E-936E-E6789409974F}"/>
    <cellStyle name="Normal 8 3 4 2 4" xfId="8519" xr:uid="{DF6358FA-96CE-4454-8765-D7599DE501B6}"/>
    <cellStyle name="Normal 8 3 4 2 5" xfId="8520" xr:uid="{D8168846-9194-4D48-A322-1CFC3B5F9DBD}"/>
    <cellStyle name="Normal 8 3 4 2 6" xfId="8521" xr:uid="{5FB47163-7C55-4001-B7D1-FB2B652EAC3B}"/>
    <cellStyle name="Normal 8 3 4 3" xfId="8522" xr:uid="{EF51E194-3859-4D6A-8F68-DD7CA5ADC325}"/>
    <cellStyle name="Normal 8 3 4 3 2" xfId="8523" xr:uid="{2EAA4ED4-C32A-4F19-B8D1-AFCFCC19BF1B}"/>
    <cellStyle name="Normal 8 3 4 3 2 2" xfId="8524" xr:uid="{DA6C510D-A6E1-47AC-9C8D-862B27B224BA}"/>
    <cellStyle name="Normal 8 3 4 3 3" xfId="8525" xr:uid="{1899EA51-3BE1-4910-81C6-88714489C94C}"/>
    <cellStyle name="Normal 8 3 4 3 3 2" xfId="8526" xr:uid="{CF23932E-3EA8-40C0-B0CD-C4340496B850}"/>
    <cellStyle name="Normal 8 3 4 3 4" xfId="8527" xr:uid="{BB2BBF26-830C-4724-8702-B939B88923B1}"/>
    <cellStyle name="Normal 8 3 4 4" xfId="8528" xr:uid="{F7FD24D4-8C92-4C45-A5FE-F44FB837C86F}"/>
    <cellStyle name="Normal 8 3 4 4 2" xfId="8529" xr:uid="{E4DB25BF-B266-4296-BE36-D2AA0CAE98FD}"/>
    <cellStyle name="Normal 8 3 4 4 2 2" xfId="8530" xr:uid="{A52380D6-A588-40B0-9320-21546F26F4B0}"/>
    <cellStyle name="Normal 8 3 4 4 3" xfId="8531" xr:uid="{41994488-225D-48E2-A4BC-01C2FE0DD6E5}"/>
    <cellStyle name="Normal 8 3 4 4 3 2" xfId="8532" xr:uid="{B4CAFAF6-DA24-4D42-B25C-3FE30F4AA59C}"/>
    <cellStyle name="Normal 8 3 4 4 4" xfId="8533" xr:uid="{09BCC98C-F92B-4D03-84C5-D1A5848E5DF9}"/>
    <cellStyle name="Normal 8 3 4 5" xfId="8534" xr:uid="{CFC027CF-A80E-4BFC-BA7E-930486AF728C}"/>
    <cellStyle name="Normal 8 3 4 5 2" xfId="8535" xr:uid="{1C09F77B-4AD0-4E6C-8859-5F33F4A9B697}"/>
    <cellStyle name="Normal 8 3 4 6" xfId="8536" xr:uid="{CCD9A4E5-E068-425A-A39F-9A84CBE76FD2}"/>
    <cellStyle name="Normal 8 3 4 6 2" xfId="8537" xr:uid="{3F277896-8159-4013-AEC2-BD59262EBC40}"/>
    <cellStyle name="Normal 8 3 4 7" xfId="8538" xr:uid="{A5DBA3B9-C5CD-4DEE-A39C-D3F80727FDA4}"/>
    <cellStyle name="Normal 8 3 4 7 2" xfId="8539" xr:uid="{11551E0C-E43E-42B8-876B-8720A4AF3D55}"/>
    <cellStyle name="Normal 8 3 4 8" xfId="8540" xr:uid="{C6A7A0BA-5346-4FEF-BA33-A892C72AE7CD}"/>
    <cellStyle name="Normal 8 3 4 9" xfId="8541" xr:uid="{519EDA56-9C27-40CD-9335-C4ECA4EF2657}"/>
    <cellStyle name="Normal 8 3 4_NOI Ok" xfId="8542" xr:uid="{70B9B591-2ACF-4F4A-9316-93CA5738C3A8}"/>
    <cellStyle name="Normal 8 3 5" xfId="8543" xr:uid="{1572A947-9EDD-4973-9809-2CDECD317E05}"/>
    <cellStyle name="Normal 8 3 5 2" xfId="8544" xr:uid="{77888406-0EA9-4271-94C1-6AE387A5C249}"/>
    <cellStyle name="Normal 8 3 5 2 2" xfId="8545" xr:uid="{E83CD98B-DB53-4322-ADB1-5E2B06BE08FE}"/>
    <cellStyle name="Normal 8 3 5 3" xfId="8546" xr:uid="{4D556C19-B580-4D9A-A6BB-72B0E4AD387F}"/>
    <cellStyle name="Normal 8 3 5 3 2" xfId="8547" xr:uid="{D71CF2E3-94AC-43A5-A5EB-2720C606C55C}"/>
    <cellStyle name="Normal 8 3 5 4" xfId="8548" xr:uid="{E84238C2-2992-4727-A206-77578DEA80ED}"/>
    <cellStyle name="Normal 8 3 5 5" xfId="8549" xr:uid="{C265A213-280D-401E-804B-57E3B76205F2}"/>
    <cellStyle name="Normal 8 3 5 6" xfId="8550" xr:uid="{A51BFE2D-F7A4-4FCE-9BD4-F6B3A6057C1C}"/>
    <cellStyle name="Normal 8 3 6" xfId="8551" xr:uid="{81B6B688-DADC-448E-9EAC-D2948A05CE3E}"/>
    <cellStyle name="Normal 8 3 6 2" xfId="8552" xr:uid="{990D3B74-315F-4ACA-850B-7E194F36F4C3}"/>
    <cellStyle name="Normal 8 3 6 2 2" xfId="8553" xr:uid="{57F21A70-32C5-4D43-ADA8-4C6C84B3250C}"/>
    <cellStyle name="Normal 8 3 6 3" xfId="8554" xr:uid="{556DF9C1-A712-44FD-8C26-72F914F2E346}"/>
    <cellStyle name="Normal 8 3 6 3 2" xfId="8555" xr:uid="{55D51CF6-8BC0-4EC2-AA56-18AD5D292A8B}"/>
    <cellStyle name="Normal 8 3 6 4" xfId="8556" xr:uid="{2B4A2D4F-9919-4A3A-8F96-C1740756DFA2}"/>
    <cellStyle name="Normal 8 3 7" xfId="8557" xr:uid="{9CB29E69-C0FB-464F-A78A-9DE741E105DD}"/>
    <cellStyle name="Normal 8 3 7 2" xfId="8558" xr:uid="{5F39B131-2CAB-46D3-8587-4FC1AF9FFEED}"/>
    <cellStyle name="Normal 8 3 7 2 2" xfId="8559" xr:uid="{2801569A-20B2-48C6-9602-886D355C4355}"/>
    <cellStyle name="Normal 8 3 7 3" xfId="8560" xr:uid="{3BECD1BB-B760-4FC8-82DE-08B80F611CB3}"/>
    <cellStyle name="Normal 8 3 7 3 2" xfId="8561" xr:uid="{9A03B65A-24B2-47DB-8AE7-C4238592448C}"/>
    <cellStyle name="Normal 8 3 7 4" xfId="8562" xr:uid="{6FDE54B4-A42F-4A6F-834C-3CDFED32C31C}"/>
    <cellStyle name="Normal 8 3 8" xfId="8563" xr:uid="{9376E21B-CF66-4ABD-A723-3CF4A932BD91}"/>
    <cellStyle name="Normal 8 3 8 2" xfId="8564" xr:uid="{09DBD4B7-E1D0-4DE6-93BE-91AC46576821}"/>
    <cellStyle name="Normal 8 3 9" xfId="8565" xr:uid="{4793ABD9-EA02-4CEF-9834-0160D72FBE35}"/>
    <cellStyle name="Normal 8 3 9 2" xfId="8566" xr:uid="{33639350-5FC2-42BC-8EF0-FB7A39FA3BC4}"/>
    <cellStyle name="Normal 8 3_NOI Ok" xfId="8567" xr:uid="{96F4F8A7-76B3-4B03-A743-21EC67F242B4}"/>
    <cellStyle name="Normal 8 30" xfId="11346" xr:uid="{63F2082B-27B6-4383-916E-2449BFB35879}"/>
    <cellStyle name="Normal 8 31" xfId="11347" xr:uid="{0B68298C-D97C-4BD6-BABC-2A20950F795A}"/>
    <cellStyle name="Normal 8 32" xfId="11350" xr:uid="{6B2BF379-92FD-4721-A477-AC27862B1915}"/>
    <cellStyle name="Normal 8 33" xfId="11352" xr:uid="{1968747F-FC32-43C7-B01A-6F8F5FBF3705}"/>
    <cellStyle name="Normal 8 34" xfId="11354" xr:uid="{3E21F1A0-979C-404B-8114-B2D5BA93B1B1}"/>
    <cellStyle name="Normal 8 35" xfId="11355" xr:uid="{B91517F9-0597-4241-8049-5BCE7EC2EDA6}"/>
    <cellStyle name="Normal 8 36" xfId="11356" xr:uid="{DAFEE7EE-48E2-4E7C-94C5-AC57287EBDA4}"/>
    <cellStyle name="Normal 8 37" xfId="11357" xr:uid="{F2D03A1D-4424-4D0F-8CBA-9BFA00EC0C60}"/>
    <cellStyle name="Normal 8 38" xfId="11358" xr:uid="{35FDD84F-767A-426D-8FC1-7D95844B3BA9}"/>
    <cellStyle name="Normal 8 39" xfId="11363" xr:uid="{88911BAD-FB2A-4839-9D37-82D9D493AF94}"/>
    <cellStyle name="Normal 8 4" xfId="148" xr:uid="{32CFDD60-0826-49B7-A18F-1D570536C042}"/>
    <cellStyle name="Normal 8 4 10" xfId="8569" xr:uid="{41BA8604-F6AC-4BED-A030-DE4C7AB392B7}"/>
    <cellStyle name="Normal 8 4 10 2" xfId="8570" xr:uid="{91673C20-2C90-4B6C-9241-AA2932363357}"/>
    <cellStyle name="Normal 8 4 11" xfId="8571" xr:uid="{0BA12D01-5830-416F-B7E1-7DCB58F6DC5C}"/>
    <cellStyle name="Normal 8 4 12" xfId="8572" xr:uid="{0C9ECB57-C42D-4A50-BF9C-368AC595A2EF}"/>
    <cellStyle name="Normal 8 4 13" xfId="8568" xr:uid="{2B5AC69B-E0CA-4C3E-87E3-099F54F631C2}"/>
    <cellStyle name="Normal 8 4 2" xfId="8573" xr:uid="{16E84E99-244E-44CE-AD0B-DA5A8187D776}"/>
    <cellStyle name="Normal 8 4 2 2" xfId="8574" xr:uid="{F6FFB9E2-C082-4EB6-857F-4DD2104AD5B1}"/>
    <cellStyle name="Normal 8 4 2 2 2" xfId="8575" xr:uid="{9DE0E259-331A-4465-9E5A-E33F870FC98F}"/>
    <cellStyle name="Normal 8 4 2 2 2 2" xfId="8576" xr:uid="{B3A18725-7963-4FB6-A4B8-503D592DB193}"/>
    <cellStyle name="Normal 8 4 2 2 3" xfId="8577" xr:uid="{703FBBC9-0E2F-467E-93A7-033FF7C966EC}"/>
    <cellStyle name="Normal 8 4 2 2 3 2" xfId="8578" xr:uid="{473C9E70-4AC5-4E0A-9047-E29A8F03E5DB}"/>
    <cellStyle name="Normal 8 4 2 2 4" xfId="8579" xr:uid="{E7518F1B-3CA1-45A8-84EF-664ECBE73D10}"/>
    <cellStyle name="Normal 8 4 2 2 5" xfId="8580" xr:uid="{4D3D8124-D677-4521-B874-17E065C1B5FF}"/>
    <cellStyle name="Normal 8 4 2 2 6" xfId="8581" xr:uid="{EB8329AD-09E3-41F0-836B-D71CFB6DE6C4}"/>
    <cellStyle name="Normal 8 4 2 3" xfId="8582" xr:uid="{A14CAA6E-D067-40D1-A8F3-9626F2483AE9}"/>
    <cellStyle name="Normal 8 4 2 3 2" xfId="8583" xr:uid="{0CCB26F6-4586-453F-B59F-30A396B862A5}"/>
    <cellStyle name="Normal 8 4 2 3 2 2" xfId="8584" xr:uid="{7EFBB319-64D6-4E2C-A480-193ADBC6B365}"/>
    <cellStyle name="Normal 8 4 2 3 3" xfId="8585" xr:uid="{EAD753A9-B466-4C3A-9097-DBDC6022767D}"/>
    <cellStyle name="Normal 8 4 2 3 3 2" xfId="8586" xr:uid="{B1299107-1962-49A2-9F92-6A143B08BCC6}"/>
    <cellStyle name="Normal 8 4 2 3 4" xfId="8587" xr:uid="{3F522441-5B21-451E-8CAC-1B69C7E7ACE5}"/>
    <cellStyle name="Normal 8 4 2 4" xfId="8588" xr:uid="{84A84E0E-9CE7-43DA-BEA1-31209ACC7788}"/>
    <cellStyle name="Normal 8 4 2 4 2" xfId="8589" xr:uid="{B865FCF0-8A5C-434C-9C9C-501A684C5B5F}"/>
    <cellStyle name="Normal 8 4 2 4 2 2" xfId="8590" xr:uid="{D872F8EB-9B30-4E62-AB74-D848DA0545E5}"/>
    <cellStyle name="Normal 8 4 2 4 3" xfId="8591" xr:uid="{2F105FF4-2FDB-4A36-A7AE-9F952AEB2540}"/>
    <cellStyle name="Normal 8 4 2 4 3 2" xfId="8592" xr:uid="{8D0581BD-D386-4DEA-AB43-A2D8102BA8AD}"/>
    <cellStyle name="Normal 8 4 2 4 4" xfId="8593" xr:uid="{189A8D54-55C8-4C29-9DFD-DF23BD5607C4}"/>
    <cellStyle name="Normal 8 4 2 5" xfId="8594" xr:uid="{8A155CFD-E7A4-44A3-B3D8-72983CED1DE4}"/>
    <cellStyle name="Normal 8 4 2 5 2" xfId="8595" xr:uid="{FC57B29D-4E9E-4B27-BC41-41A0CE204C4A}"/>
    <cellStyle name="Normal 8 4 2 6" xfId="8596" xr:uid="{19937702-7C4B-47DA-947B-2C373E4F8443}"/>
    <cellStyle name="Normal 8 4 2 6 2" xfId="8597" xr:uid="{39FB5F3A-63DA-4BD6-A4E2-27C4797F992B}"/>
    <cellStyle name="Normal 8 4 2 7" xfId="8598" xr:uid="{C431EAAB-7E97-4E2E-A94E-3C68F54AC2C4}"/>
    <cellStyle name="Normal 8 4 2 7 2" xfId="8599" xr:uid="{D32632C2-99D0-47C2-A4C7-0F718270B9C4}"/>
    <cellStyle name="Normal 8 4 2 8" xfId="8600" xr:uid="{6640AEB5-69AF-4526-80A8-1E1EEC1553F2}"/>
    <cellStyle name="Normal 8 4 2 9" xfId="8601" xr:uid="{0EEF3B44-760A-4F78-BF21-304C95832FD8}"/>
    <cellStyle name="Normal 8 4 2_NOI Ok" xfId="8602" xr:uid="{624A86D2-3B54-4E07-9D4E-69E6162FC9F7}"/>
    <cellStyle name="Normal 8 4 3" xfId="8603" xr:uid="{D97C2CAF-C298-454C-8321-6CBFA5133FD9}"/>
    <cellStyle name="Normal 8 4 3 2" xfId="8604" xr:uid="{A0717CBF-7330-4140-BA34-AC8061C9BE8F}"/>
    <cellStyle name="Normal 8 4 3 2 2" xfId="8605" xr:uid="{B6D254DF-2F04-42A7-9D52-D6DDF2DA486D}"/>
    <cellStyle name="Normal 8 4 3 2 2 2" xfId="8606" xr:uid="{1993D7D1-151A-4AEC-9778-E297179B6B8E}"/>
    <cellStyle name="Normal 8 4 3 2 3" xfId="8607" xr:uid="{BF759660-3E08-47F1-BA90-BC3BE7CF85E7}"/>
    <cellStyle name="Normal 8 4 3 2 3 2" xfId="8608" xr:uid="{5DEAF981-D0B5-4FFF-823C-0FCC5B241F67}"/>
    <cellStyle name="Normal 8 4 3 2 4" xfId="8609" xr:uid="{B01A9A91-9377-43A9-A159-335328CFAB21}"/>
    <cellStyle name="Normal 8 4 3 2 5" xfId="8610" xr:uid="{2983F96E-326D-42FC-ACB4-ABA8B1346E15}"/>
    <cellStyle name="Normal 8 4 3 2 6" xfId="8611" xr:uid="{EA6BB9B1-A7C0-4D4B-B373-967811F98A02}"/>
    <cellStyle name="Normal 8 4 3 3" xfId="8612" xr:uid="{05DD3A05-98BF-4839-8EBF-90EB7DCB69A2}"/>
    <cellStyle name="Normal 8 4 3 3 2" xfId="8613" xr:uid="{FE2CDAA7-4095-4164-9CD0-556A5E95F311}"/>
    <cellStyle name="Normal 8 4 3 3 2 2" xfId="8614" xr:uid="{8B5C67EB-5107-4CA4-83A3-936C2953B5F6}"/>
    <cellStyle name="Normal 8 4 3 3 3" xfId="8615" xr:uid="{1ED3D114-1B09-4263-87AA-549A5B27057D}"/>
    <cellStyle name="Normal 8 4 3 3 3 2" xfId="8616" xr:uid="{7258424F-5200-46E2-9390-23ADA01FCEC1}"/>
    <cellStyle name="Normal 8 4 3 3 4" xfId="8617" xr:uid="{8D3FD2B7-714D-43E2-8182-907CA80FF9CA}"/>
    <cellStyle name="Normal 8 4 3 4" xfId="8618" xr:uid="{ADB3D576-9F7D-47AE-ADA1-FD4B1496A279}"/>
    <cellStyle name="Normal 8 4 3 4 2" xfId="8619" xr:uid="{AEB7A319-52FA-4F50-8789-B571595476D3}"/>
    <cellStyle name="Normal 8 4 3 4 2 2" xfId="8620" xr:uid="{C7CC0703-695D-49FA-99AE-F6320572FD92}"/>
    <cellStyle name="Normal 8 4 3 4 3" xfId="8621" xr:uid="{4A49AF57-7736-41CF-BDD9-B4DA11B9FF89}"/>
    <cellStyle name="Normal 8 4 3 4 3 2" xfId="8622" xr:uid="{58CDF1BA-D54A-40B8-BAB5-51C9883EE365}"/>
    <cellStyle name="Normal 8 4 3 4 4" xfId="8623" xr:uid="{3A62F86F-90F6-4CA6-BA8C-1A76428BE503}"/>
    <cellStyle name="Normal 8 4 3 5" xfId="8624" xr:uid="{1CC66C63-DC05-4968-BB75-3551D9EB87A3}"/>
    <cellStyle name="Normal 8 4 3 5 2" xfId="8625" xr:uid="{DAE0F8A2-3621-43EF-AC6D-41B42D000398}"/>
    <cellStyle name="Normal 8 4 3 6" xfId="8626" xr:uid="{CF6F1FE9-1E9D-4E1B-AB55-256AAD19BB14}"/>
    <cellStyle name="Normal 8 4 3 6 2" xfId="8627" xr:uid="{8EB475C4-472C-4BB5-9EE4-4AC3A0974905}"/>
    <cellStyle name="Normal 8 4 3 7" xfId="8628" xr:uid="{41FC4642-4EE5-483B-9BC0-AA624B1CC722}"/>
    <cellStyle name="Normal 8 4 3 7 2" xfId="8629" xr:uid="{26ED5AB6-9F37-49D4-8CA7-C582560AE732}"/>
    <cellStyle name="Normal 8 4 3 8" xfId="8630" xr:uid="{E1C7E086-C6C3-4333-B66B-761BF77A083F}"/>
    <cellStyle name="Normal 8 4 3 9" xfId="8631" xr:uid="{537287BD-D3A5-4024-B05E-B7A85F3E94CC}"/>
    <cellStyle name="Normal 8 4 3_NOI Ok" xfId="8632" xr:uid="{C67D71C1-0358-4BF1-ADE9-D53BC43EA98C}"/>
    <cellStyle name="Normal 8 4 4" xfId="8633" xr:uid="{93B6B970-903A-4B07-B5B0-CA9A36BD23A4}"/>
    <cellStyle name="Normal 8 4 4 2" xfId="8634" xr:uid="{312A7B8C-FDF7-4823-BA44-DD657E716FF7}"/>
    <cellStyle name="Normal 8 4 4 2 2" xfId="8635" xr:uid="{09B11ACF-685C-4A96-9CD7-E4150F14E8E4}"/>
    <cellStyle name="Normal 8 4 4 2 2 2" xfId="8636" xr:uid="{65AB0834-D3D3-4E64-8549-9F9821F99193}"/>
    <cellStyle name="Normal 8 4 4 2 3" xfId="8637" xr:uid="{DFC36524-6F91-40D0-84DA-BDE939010BAB}"/>
    <cellStyle name="Normal 8 4 4 2 3 2" xfId="8638" xr:uid="{04FAB4A5-252A-4B21-9D00-903C66F1DB43}"/>
    <cellStyle name="Normal 8 4 4 2 4" xfId="8639" xr:uid="{7336B8F2-B000-4546-813C-0FDF534C779B}"/>
    <cellStyle name="Normal 8 4 4 2 5" xfId="8640" xr:uid="{D8485A85-6268-487D-9745-8EB547994752}"/>
    <cellStyle name="Normal 8 4 4 2 6" xfId="8641" xr:uid="{709F3F26-62B1-450D-AB2E-45677C65CEFD}"/>
    <cellStyle name="Normal 8 4 4 3" xfId="8642" xr:uid="{2A80EA60-FADD-41DD-81E8-56FEE3C10E55}"/>
    <cellStyle name="Normal 8 4 4 3 2" xfId="8643" xr:uid="{1961303D-6B7B-4226-B67A-AD9FCACD3110}"/>
    <cellStyle name="Normal 8 4 4 3 2 2" xfId="8644" xr:uid="{8A481A27-3AE3-4924-824B-EDD87443260D}"/>
    <cellStyle name="Normal 8 4 4 3 3" xfId="8645" xr:uid="{8CF2413F-B4AB-4E67-922D-C3D4795764D0}"/>
    <cellStyle name="Normal 8 4 4 3 3 2" xfId="8646" xr:uid="{A1BF4C56-42A9-41A5-AFDE-41204F5FD649}"/>
    <cellStyle name="Normal 8 4 4 3 4" xfId="8647" xr:uid="{5FC2A08F-465C-4006-B034-E14EAA1976B8}"/>
    <cellStyle name="Normal 8 4 4 4" xfId="8648" xr:uid="{4AF6AB7C-B31F-42B8-BA98-1223FD8A5750}"/>
    <cellStyle name="Normal 8 4 4 4 2" xfId="8649" xr:uid="{4356BCC2-D8BB-40EE-9CA7-E27170DEED54}"/>
    <cellStyle name="Normal 8 4 4 4 2 2" xfId="8650" xr:uid="{2D86C4B6-7720-4806-8372-2182A9C5BF74}"/>
    <cellStyle name="Normal 8 4 4 4 3" xfId="8651" xr:uid="{6C192E5A-28DB-473F-8A1D-8453FF3741B5}"/>
    <cellStyle name="Normal 8 4 4 4 3 2" xfId="8652" xr:uid="{F6F14A3C-9E9D-4B5D-997F-276E88EB61AA}"/>
    <cellStyle name="Normal 8 4 4 4 4" xfId="8653" xr:uid="{FF821EED-D47C-4636-9514-4ABFE6F750AC}"/>
    <cellStyle name="Normal 8 4 4 5" xfId="8654" xr:uid="{5EF4BAB1-6257-4EF4-92BA-5A32895B5A2E}"/>
    <cellStyle name="Normal 8 4 4 5 2" xfId="8655" xr:uid="{D1E8B510-1F5F-4B5A-B5E3-6E26DF551B17}"/>
    <cellStyle name="Normal 8 4 4 6" xfId="8656" xr:uid="{61E45D82-5812-435B-9391-3D4341F8E39B}"/>
    <cellStyle name="Normal 8 4 4 6 2" xfId="8657" xr:uid="{F7EA2D5E-7A4A-4BD3-B950-ED107D8BBBC3}"/>
    <cellStyle name="Normal 8 4 4 7" xfId="8658" xr:uid="{3FD40C01-AB79-4CA8-AE2E-AF3BDEA2C538}"/>
    <cellStyle name="Normal 8 4 4 7 2" xfId="8659" xr:uid="{C883C0B1-7483-4E01-854A-B554B8AB2C3B}"/>
    <cellStyle name="Normal 8 4 4 8" xfId="8660" xr:uid="{28ED103E-E16E-46E3-9541-30ACEBD9DDA8}"/>
    <cellStyle name="Normal 8 4 4 9" xfId="8661" xr:uid="{B4DC811B-142A-4237-A1DD-48A538268174}"/>
    <cellStyle name="Normal 8 4 4_NOI Ok" xfId="8662" xr:uid="{0085B48B-0949-4D60-AF50-C36FCED8A858}"/>
    <cellStyle name="Normal 8 4 5" xfId="8663" xr:uid="{F170ECFF-45EA-49A6-9664-A1A269FF5DAB}"/>
    <cellStyle name="Normal 8 4 5 2" xfId="8664" xr:uid="{F37EDFDF-F94D-4FE8-AECE-025FB4716C0E}"/>
    <cellStyle name="Normal 8 4 5 2 2" xfId="8665" xr:uid="{EC2D602F-809C-4639-A1FF-DFCBD837994B}"/>
    <cellStyle name="Normal 8 4 5 3" xfId="8666" xr:uid="{909983BC-4A87-4757-B80F-C58168B17AD4}"/>
    <cellStyle name="Normal 8 4 5 3 2" xfId="8667" xr:uid="{6EC70386-ED31-4615-AAA6-13724A143C1A}"/>
    <cellStyle name="Normal 8 4 5 4" xfId="8668" xr:uid="{69F4036E-7EE4-4F4E-827A-BB48AA2E0D9D}"/>
    <cellStyle name="Normal 8 4 5 5" xfId="8669" xr:uid="{F128122D-A695-4173-9302-3795945FA963}"/>
    <cellStyle name="Normal 8 4 5 6" xfId="8670" xr:uid="{9AEA42F4-5883-4179-B1AD-02C3BE1BCDC9}"/>
    <cellStyle name="Normal 8 4 6" xfId="8671" xr:uid="{9AD846EE-7FA1-4575-969E-5FC3350038D9}"/>
    <cellStyle name="Normal 8 4 6 2" xfId="8672" xr:uid="{F911E87B-CAF2-4504-A045-07A258AE26B9}"/>
    <cellStyle name="Normal 8 4 6 2 2" xfId="8673" xr:uid="{4EF9D15D-38C2-4FF3-B06A-2C6986512C3D}"/>
    <cellStyle name="Normal 8 4 6 3" xfId="8674" xr:uid="{BF02B9DE-35FC-4E99-9EF6-8019D8F16787}"/>
    <cellStyle name="Normal 8 4 6 3 2" xfId="8675" xr:uid="{83259A46-674A-4D0E-8BFD-9DC6746AACFD}"/>
    <cellStyle name="Normal 8 4 6 4" xfId="8676" xr:uid="{00D7974B-82C8-4250-A637-021473F6092B}"/>
    <cellStyle name="Normal 8 4 7" xfId="8677" xr:uid="{D1E783FA-8DEB-4068-A4BC-F57F6282AF1A}"/>
    <cellStyle name="Normal 8 4 7 2" xfId="8678" xr:uid="{D84DB4CB-725D-40E1-9946-C11616E9F51B}"/>
    <cellStyle name="Normal 8 4 7 2 2" xfId="8679" xr:uid="{4A9E4460-8812-46CB-B237-AB7BA311EC32}"/>
    <cellStyle name="Normal 8 4 7 3" xfId="8680" xr:uid="{6531B76E-D417-44FF-9282-560030CFB8FA}"/>
    <cellStyle name="Normal 8 4 7 3 2" xfId="8681" xr:uid="{F55EB2C6-06DF-42CD-949C-E73072998561}"/>
    <cellStyle name="Normal 8 4 7 4" xfId="8682" xr:uid="{F3668995-17C5-4753-BAD5-B69B218484B6}"/>
    <cellStyle name="Normal 8 4 8" xfId="8683" xr:uid="{2DBAB83F-1C40-4E93-A962-E308815FA3DC}"/>
    <cellStyle name="Normal 8 4 8 2" xfId="8684" xr:uid="{16CF15AF-54FD-47DF-8738-49CF1F308A69}"/>
    <cellStyle name="Normal 8 4 9" xfId="8685" xr:uid="{5BE61610-6655-4E51-9E6F-2910A27BF5E0}"/>
    <cellStyle name="Normal 8 4 9 2" xfId="8686" xr:uid="{5299C0B7-C569-47AC-A819-0D07F5AB7D13}"/>
    <cellStyle name="Normal 8 4_NOI Ok" xfId="8687" xr:uid="{02829B7B-322B-4A8A-AFCE-FCFB56ACCF9A}"/>
    <cellStyle name="Normal 8 40" xfId="11367" xr:uid="{AAB7752B-4834-4C8E-9567-64F3235CC38A}"/>
    <cellStyle name="Normal 8 41" xfId="11369" xr:uid="{CBCF7C82-2234-4C59-899C-D2530E1F0D44}"/>
    <cellStyle name="Normal 8 42" xfId="11371" xr:uid="{0D7384D7-50A9-46D0-B956-CCCDCD8E54D9}"/>
    <cellStyle name="Normal 8 43" xfId="11373" xr:uid="{273ED599-6C7A-40BE-878B-B33F6102975F}"/>
    <cellStyle name="Normal 8 44" xfId="11375" xr:uid="{3A6753D7-7B69-40FA-A7F0-2EEB0317E05A}"/>
    <cellStyle name="Normal 8 45" xfId="11377" xr:uid="{B76BCC32-5172-4019-9928-B94DCCBB4BB4}"/>
    <cellStyle name="Normal 8 46" xfId="11379" xr:uid="{6318DEFA-8B3B-4EC6-B735-AD7E28AA0193}"/>
    <cellStyle name="Normal 8 47" xfId="11381" xr:uid="{02E86E81-B629-4158-8B2E-B93A570E22D2}"/>
    <cellStyle name="Normal 8 48" xfId="11383" xr:uid="{C1495224-91ED-4D51-A141-CCCC3D8D12BD}"/>
    <cellStyle name="Normal 8 49" xfId="11385" xr:uid="{35AB178E-FD8E-46C1-AD9C-677731EB6903}"/>
    <cellStyle name="Normal 8 5" xfId="521" xr:uid="{966E41D4-C4CF-438E-8BFF-F0EF9037E1B4}"/>
    <cellStyle name="Normal 8 5 10" xfId="8689" xr:uid="{80FCA2E6-4987-4606-A0A5-F933DE41B342}"/>
    <cellStyle name="Normal 8 5 10 2" xfId="8690" xr:uid="{7CDB4420-A548-462D-B72B-9D38149AD3B1}"/>
    <cellStyle name="Normal 8 5 11" xfId="8691" xr:uid="{86C84170-A3B7-48CE-BCE0-1F2C49F8D981}"/>
    <cellStyle name="Normal 8 5 12" xfId="8692" xr:uid="{F6E26DF2-7A41-4966-9932-E3802613A638}"/>
    <cellStyle name="Normal 8 5 13" xfId="8688" xr:uid="{4B588A77-6542-479D-B4A1-BC526BEA4CAA}"/>
    <cellStyle name="Normal 8 5 2" xfId="8693" xr:uid="{CC32CC5B-2EC7-4511-BEE9-0B8D31E73CF7}"/>
    <cellStyle name="Normal 8 5 2 2" xfId="8694" xr:uid="{7D061F01-09F9-48F7-B11E-7C70E2AB1DB5}"/>
    <cellStyle name="Normal 8 5 2 2 2" xfId="8695" xr:uid="{7C41A3F0-4E63-41E7-8DD3-F552E2ED60D0}"/>
    <cellStyle name="Normal 8 5 2 2 2 2" xfId="8696" xr:uid="{2549594C-816F-41F4-9B3E-F3AB32F6627B}"/>
    <cellStyle name="Normal 8 5 2 2 3" xfId="8697" xr:uid="{2FBF8DC0-AF14-4102-A85E-B0C27AD45082}"/>
    <cellStyle name="Normal 8 5 2 2 3 2" xfId="8698" xr:uid="{F00226C8-ED23-4041-9B2E-ECEE682F25AE}"/>
    <cellStyle name="Normal 8 5 2 2 4" xfId="8699" xr:uid="{1F809143-E884-47EF-ADC8-72E2584E2DBD}"/>
    <cellStyle name="Normal 8 5 2 2 5" xfId="8700" xr:uid="{A2C5F5A2-40D9-4425-B375-9B162DF43F8F}"/>
    <cellStyle name="Normal 8 5 2 2 6" xfId="8701" xr:uid="{162C3126-519F-4805-8778-70F41D69DD3C}"/>
    <cellStyle name="Normal 8 5 2 3" xfId="8702" xr:uid="{778528D0-9B13-4F2C-9144-F7C0161A88A9}"/>
    <cellStyle name="Normal 8 5 2 3 2" xfId="8703" xr:uid="{3F890A33-A774-45C7-9BF1-EAAC85435DB6}"/>
    <cellStyle name="Normal 8 5 2 3 2 2" xfId="8704" xr:uid="{647EA7A6-4E5E-4DF4-8ED6-43256AF53C0E}"/>
    <cellStyle name="Normal 8 5 2 3 3" xfId="8705" xr:uid="{7044040B-C84E-405F-B2E5-15F11A5FADFE}"/>
    <cellStyle name="Normal 8 5 2 3 3 2" xfId="8706" xr:uid="{9C0CE432-365D-489E-874A-70E0292FA726}"/>
    <cellStyle name="Normal 8 5 2 3 4" xfId="8707" xr:uid="{DA5C4218-B77F-4959-8614-1FE2D587966A}"/>
    <cellStyle name="Normal 8 5 2 4" xfId="8708" xr:uid="{A01D9795-E479-4B59-B7B5-C0E00642C1C6}"/>
    <cellStyle name="Normal 8 5 2 4 2" xfId="8709" xr:uid="{7A21D1EB-AC10-4E7A-A940-F6F05584D96E}"/>
    <cellStyle name="Normal 8 5 2 4 2 2" xfId="8710" xr:uid="{7CD3A09F-C57F-4833-A85B-1A06E7807BA6}"/>
    <cellStyle name="Normal 8 5 2 4 3" xfId="8711" xr:uid="{4E3FA3CE-87F3-44A0-B27C-2A92982B447C}"/>
    <cellStyle name="Normal 8 5 2 4 3 2" xfId="8712" xr:uid="{4368BF4C-80FB-4120-B42F-051BEC9C26CF}"/>
    <cellStyle name="Normal 8 5 2 4 4" xfId="8713" xr:uid="{04C00376-CBC0-49B9-A5C1-3E6FCDE348D8}"/>
    <cellStyle name="Normal 8 5 2 5" xfId="8714" xr:uid="{27DB4F80-4919-49DE-A910-F445D1408089}"/>
    <cellStyle name="Normal 8 5 2 5 2" xfId="8715" xr:uid="{B49DA4D6-58CA-44DB-A89D-1805AB967851}"/>
    <cellStyle name="Normal 8 5 2 6" xfId="8716" xr:uid="{E6AC1371-BCA8-40DE-871D-A109AC69CE1F}"/>
    <cellStyle name="Normal 8 5 2 6 2" xfId="8717" xr:uid="{BD652ABF-DEE0-431C-B395-26895DB7E764}"/>
    <cellStyle name="Normal 8 5 2 7" xfId="8718" xr:uid="{7E59EAE5-1E22-420A-8B7F-F2B4E59C10CD}"/>
    <cellStyle name="Normal 8 5 2 7 2" xfId="8719" xr:uid="{D3C30764-6386-4280-A1F2-9005091A5FFF}"/>
    <cellStyle name="Normal 8 5 2 8" xfId="8720" xr:uid="{0C1F01DA-4111-415E-962D-03B9FDF0D3D4}"/>
    <cellStyle name="Normal 8 5 2 9" xfId="8721" xr:uid="{650FA865-41BF-460B-B09E-422CF35A9871}"/>
    <cellStyle name="Normal 8 5 2_NOI Ok" xfId="8722" xr:uid="{8264B34B-3886-4E29-851C-154FD5A4A9FB}"/>
    <cellStyle name="Normal 8 5 3" xfId="8723" xr:uid="{7D33D4BA-0528-4D70-98D1-BEE30DCB1C81}"/>
    <cellStyle name="Normal 8 5 3 2" xfId="8724" xr:uid="{5CF90605-BFA6-4D36-8F33-0438922F03C4}"/>
    <cellStyle name="Normal 8 5 3 2 2" xfId="8725" xr:uid="{B8F434D4-5E2D-4525-A890-86544E4B09D5}"/>
    <cellStyle name="Normal 8 5 3 2 2 2" xfId="8726" xr:uid="{F98040CC-6014-48C9-800B-B6B3E847CF8D}"/>
    <cellStyle name="Normal 8 5 3 2 3" xfId="8727" xr:uid="{38A36EBE-3C4F-4FC8-B7DB-37B910147B32}"/>
    <cellStyle name="Normal 8 5 3 2 3 2" xfId="8728" xr:uid="{F85F0CDB-1CE3-4287-BB9F-2CEF6106B876}"/>
    <cellStyle name="Normal 8 5 3 2 4" xfId="8729" xr:uid="{23CA1596-1701-4CBA-8C4B-2831C13DC45E}"/>
    <cellStyle name="Normal 8 5 3 2 5" xfId="8730" xr:uid="{2F5C2F97-04C5-4620-84FA-84B39ECFE682}"/>
    <cellStyle name="Normal 8 5 3 2 6" xfId="8731" xr:uid="{E39FF7B0-3DC7-4CAE-9E7D-A9D88195BB42}"/>
    <cellStyle name="Normal 8 5 3 3" xfId="8732" xr:uid="{C2C61083-C646-4550-A530-754CD94D7FAB}"/>
    <cellStyle name="Normal 8 5 3 3 2" xfId="8733" xr:uid="{D3CB0529-FA47-4951-A5A5-EE77AF84FE70}"/>
    <cellStyle name="Normal 8 5 3 3 2 2" xfId="8734" xr:uid="{2F1E79DD-AE32-4E4B-8E14-F2BBA777FA32}"/>
    <cellStyle name="Normal 8 5 3 3 3" xfId="8735" xr:uid="{22A9A013-9459-4F2B-8522-3CB415537C6F}"/>
    <cellStyle name="Normal 8 5 3 3 3 2" xfId="8736" xr:uid="{3933BDBD-FC2E-4D6C-BB34-64247371D03E}"/>
    <cellStyle name="Normal 8 5 3 3 4" xfId="8737" xr:uid="{97D91DD8-A0A7-4344-B167-42B2294EC07B}"/>
    <cellStyle name="Normal 8 5 3 4" xfId="8738" xr:uid="{14752037-5E8A-476D-AD9F-9D06909A2F58}"/>
    <cellStyle name="Normal 8 5 3 4 2" xfId="8739" xr:uid="{02278C6D-5AD1-4DEA-9F89-413A083ADDCE}"/>
    <cellStyle name="Normal 8 5 3 4 2 2" xfId="8740" xr:uid="{8B46AC81-0E17-4FC8-9A95-AA9813DAE099}"/>
    <cellStyle name="Normal 8 5 3 4 3" xfId="8741" xr:uid="{7887244C-A9B7-44CE-A25E-E9C9B115765F}"/>
    <cellStyle name="Normal 8 5 3 4 3 2" xfId="8742" xr:uid="{FD4AE565-7696-4170-9E60-6E54DC86D653}"/>
    <cellStyle name="Normal 8 5 3 4 4" xfId="8743" xr:uid="{CAE6CC58-CC30-4E31-9F0B-68E37F10C625}"/>
    <cellStyle name="Normal 8 5 3 5" xfId="8744" xr:uid="{6D35BC0C-403A-450F-AF80-88FFF7842EB1}"/>
    <cellStyle name="Normal 8 5 3 5 2" xfId="8745" xr:uid="{B4AC3A1A-6F09-4B42-BE6B-64C38088279C}"/>
    <cellStyle name="Normal 8 5 3 6" xfId="8746" xr:uid="{9B0FFADB-380F-4628-9337-A63394A7029C}"/>
    <cellStyle name="Normal 8 5 3 6 2" xfId="8747" xr:uid="{6F85F30C-514C-4FBF-8398-E7B0EE11DA52}"/>
    <cellStyle name="Normal 8 5 3 7" xfId="8748" xr:uid="{92C4397E-0BE4-41B9-8B97-ABE2EAF4D6A9}"/>
    <cellStyle name="Normal 8 5 3 7 2" xfId="8749" xr:uid="{DCFEDB53-F273-4268-A7B9-7A23F6CC9CCC}"/>
    <cellStyle name="Normal 8 5 3 8" xfId="8750" xr:uid="{F57F4213-7A3E-43F2-BB0F-A0F087D56471}"/>
    <cellStyle name="Normal 8 5 3 9" xfId="8751" xr:uid="{F0187627-E9DB-4F21-80EB-9AAA826817AB}"/>
    <cellStyle name="Normal 8 5 3_NOI Ok" xfId="8752" xr:uid="{4A7626A6-4D06-40A8-9B2F-EAB7C6F920C4}"/>
    <cellStyle name="Normal 8 5 4" xfId="8753" xr:uid="{5206299E-B781-4B01-B532-8804093D3BA2}"/>
    <cellStyle name="Normal 8 5 4 2" xfId="8754" xr:uid="{97939B0C-6D8C-4A7E-A471-0129A74F875B}"/>
    <cellStyle name="Normal 8 5 4 2 2" xfId="8755" xr:uid="{774036D6-4366-4946-9D98-CF5571A0AEAF}"/>
    <cellStyle name="Normal 8 5 4 2 2 2" xfId="8756" xr:uid="{B0FE3CA2-BD0B-4F68-80E4-7F0CB7610456}"/>
    <cellStyle name="Normal 8 5 4 2 3" xfId="8757" xr:uid="{F45BFF3F-17A2-43EC-8538-2FDE6EC0842E}"/>
    <cellStyle name="Normal 8 5 4 2 3 2" xfId="8758" xr:uid="{C360BE5A-2B4F-4E8E-9C8A-7FD695E76FE5}"/>
    <cellStyle name="Normal 8 5 4 2 4" xfId="8759" xr:uid="{F77ECEC2-32D6-405B-8C16-FAA10DE66F75}"/>
    <cellStyle name="Normal 8 5 4 2 5" xfId="8760" xr:uid="{C213E3B0-C07E-4A45-B04D-65FD23922F96}"/>
    <cellStyle name="Normal 8 5 4 2 6" xfId="8761" xr:uid="{C0B3ED14-77C5-48B6-B85B-F034C931A938}"/>
    <cellStyle name="Normal 8 5 4 3" xfId="8762" xr:uid="{293495E2-5FC1-4342-8577-296667C35BBB}"/>
    <cellStyle name="Normal 8 5 4 3 2" xfId="8763" xr:uid="{B3279797-7003-44E4-84B4-2E0518643D04}"/>
    <cellStyle name="Normal 8 5 4 3 2 2" xfId="8764" xr:uid="{F42F4C20-8810-4878-AF72-15FE06D5F166}"/>
    <cellStyle name="Normal 8 5 4 3 3" xfId="8765" xr:uid="{2220EB74-6A45-4AEC-A7C9-C1048F1B1E58}"/>
    <cellStyle name="Normal 8 5 4 3 3 2" xfId="8766" xr:uid="{C7C29E44-007C-4EC6-9051-20573E61F3A3}"/>
    <cellStyle name="Normal 8 5 4 3 4" xfId="8767" xr:uid="{712A2165-2CDC-4442-8F30-1DCB64856D97}"/>
    <cellStyle name="Normal 8 5 4 4" xfId="8768" xr:uid="{36AD91FD-CFD9-46E9-83BF-43ADCB69C006}"/>
    <cellStyle name="Normal 8 5 4 4 2" xfId="8769" xr:uid="{023F006A-98F3-46CF-B07B-029B03E4765F}"/>
    <cellStyle name="Normal 8 5 4 4 2 2" xfId="8770" xr:uid="{C3932AC9-F989-4F86-873E-BC8DC65A64A8}"/>
    <cellStyle name="Normal 8 5 4 4 3" xfId="8771" xr:uid="{3EA23F50-9DAC-4768-B9E2-97CC4936C5B6}"/>
    <cellStyle name="Normal 8 5 4 4 3 2" xfId="8772" xr:uid="{A77B8074-119F-4146-8AB6-E459CDCA4AE6}"/>
    <cellStyle name="Normal 8 5 4 4 4" xfId="8773" xr:uid="{C9D37909-2E69-49D7-92AC-BE09517C2745}"/>
    <cellStyle name="Normal 8 5 4 5" xfId="8774" xr:uid="{0288A8E5-6EB1-45D6-9B22-B53E16AA1108}"/>
    <cellStyle name="Normal 8 5 4 5 2" xfId="8775" xr:uid="{1F09F486-F9B1-4B2D-96BD-524336F7F17D}"/>
    <cellStyle name="Normal 8 5 4 6" xfId="8776" xr:uid="{ED95C07E-5826-4F08-8342-C5297C733B39}"/>
    <cellStyle name="Normal 8 5 4 6 2" xfId="8777" xr:uid="{C0B16793-A81C-4F8E-9ACA-F6B2DA861158}"/>
    <cellStyle name="Normal 8 5 4 7" xfId="8778" xr:uid="{6870BE63-D954-4429-8898-FB41949DBD56}"/>
    <cellStyle name="Normal 8 5 4 7 2" xfId="8779" xr:uid="{58DBE940-2548-4C51-9F29-20FFBEF7B104}"/>
    <cellStyle name="Normal 8 5 4 8" xfId="8780" xr:uid="{67493088-9819-43B0-B1AB-9FB23A6F32BE}"/>
    <cellStyle name="Normal 8 5 4 9" xfId="8781" xr:uid="{2CBF5FDE-560D-4EBD-AB0F-DC493061BFE2}"/>
    <cellStyle name="Normal 8 5 4_NOI Ok" xfId="8782" xr:uid="{3B993271-CF02-441B-ABDD-B0975A664BF4}"/>
    <cellStyle name="Normal 8 5 5" xfId="8783" xr:uid="{BC759B06-62A5-42D9-AB7A-53D8CCEEAE1B}"/>
    <cellStyle name="Normal 8 5 5 2" xfId="8784" xr:uid="{3C07F225-CFCD-461B-8501-1AB1E3D9A874}"/>
    <cellStyle name="Normal 8 5 5 2 2" xfId="8785" xr:uid="{A3CC3EF0-AF0A-43A6-9D11-7D734287FB5B}"/>
    <cellStyle name="Normal 8 5 5 3" xfId="8786" xr:uid="{C690974C-30E3-498E-8EEA-7D6ABFC891D0}"/>
    <cellStyle name="Normal 8 5 5 3 2" xfId="8787" xr:uid="{F253ADFD-A724-4A81-9A87-D3DA8E1E7DCC}"/>
    <cellStyle name="Normal 8 5 5 4" xfId="8788" xr:uid="{B5D6810D-34E1-4278-A51B-CB825F42837F}"/>
    <cellStyle name="Normal 8 5 5 5" xfId="8789" xr:uid="{E9F2734E-0276-4343-964E-C35CEC69C563}"/>
    <cellStyle name="Normal 8 5 5 6" xfId="8790" xr:uid="{CE06D2DA-2F14-4CE9-893D-E6FE87EF2FBB}"/>
    <cellStyle name="Normal 8 5 6" xfId="8791" xr:uid="{6FA52429-1426-46BA-9080-59F40B20A106}"/>
    <cellStyle name="Normal 8 5 6 2" xfId="8792" xr:uid="{DDA8704F-56C6-4939-8111-BC9AD93AFFC6}"/>
    <cellStyle name="Normal 8 5 6 2 2" xfId="8793" xr:uid="{D75281A1-11E0-4CF2-B8AC-1ED7645F899C}"/>
    <cellStyle name="Normal 8 5 6 3" xfId="8794" xr:uid="{58216DC5-78DC-49E0-A060-57E620A9FED4}"/>
    <cellStyle name="Normal 8 5 6 3 2" xfId="8795" xr:uid="{0D90F1E4-20B6-447D-9957-8AD958FAAA13}"/>
    <cellStyle name="Normal 8 5 6 4" xfId="8796" xr:uid="{C4D17372-320B-4762-B6E4-723F52DE79BA}"/>
    <cellStyle name="Normal 8 5 7" xfId="8797" xr:uid="{F0FAA898-7B61-44CD-8084-425D5AF68D33}"/>
    <cellStyle name="Normal 8 5 7 2" xfId="8798" xr:uid="{0BFA620B-EB05-49FA-AAF7-8CB7E3B588AD}"/>
    <cellStyle name="Normal 8 5 7 2 2" xfId="8799" xr:uid="{EA0B28D0-B405-4BBF-B2A6-A914360F7064}"/>
    <cellStyle name="Normal 8 5 7 3" xfId="8800" xr:uid="{16D3105F-1C62-4E2C-AB29-824166C7908F}"/>
    <cellStyle name="Normal 8 5 7 3 2" xfId="8801" xr:uid="{C15FCA36-6A71-41EB-AB26-1E2CE339F488}"/>
    <cellStyle name="Normal 8 5 7 4" xfId="8802" xr:uid="{AC7B69AD-4576-4587-8BAB-F76C03B7A29C}"/>
    <cellStyle name="Normal 8 5 8" xfId="8803" xr:uid="{F4FA4A28-8EC1-47B7-9EE6-79291EE16E04}"/>
    <cellStyle name="Normal 8 5 8 2" xfId="8804" xr:uid="{79F88BA4-CCEE-4A2A-A222-E4199BB1E1D3}"/>
    <cellStyle name="Normal 8 5 9" xfId="8805" xr:uid="{FAA930B2-8F56-44C1-91D5-50BAED0E76B9}"/>
    <cellStyle name="Normal 8 5 9 2" xfId="8806" xr:uid="{AFFDC7DE-9744-41FD-A24F-DB10D7B45DBC}"/>
    <cellStyle name="Normal 8 5_NOI Ok" xfId="8807" xr:uid="{F77949CD-C37D-42E0-BEAF-7C74A6308B58}"/>
    <cellStyle name="Normal 8 50" xfId="11387" xr:uid="{39EBCF5C-689D-4907-A349-FAEE47F5E53C}"/>
    <cellStyle name="Normal 8 51" xfId="11389" xr:uid="{924A754C-F20A-4913-8B4B-DCCFC479E36A}"/>
    <cellStyle name="Normal 8 52" xfId="11391" xr:uid="{7FB43C78-9307-4765-BF2A-DB75E2F644B9}"/>
    <cellStyle name="Normal 8 53" xfId="11393" xr:uid="{99A3C519-249E-42C6-9363-DA7E1F264420}"/>
    <cellStyle name="Normal 8 54" xfId="11394" xr:uid="{5EBC1F09-10F3-4EBD-A733-062680592454}"/>
    <cellStyle name="Normal 8 55" xfId="11395" xr:uid="{AE919EF3-4989-420D-8C44-6B7F70FB8CFC}"/>
    <cellStyle name="Normal 8 56" xfId="11444" xr:uid="{83BCBA68-9B1F-46CA-996A-453C929AC7BA}"/>
    <cellStyle name="Normal 8 57" xfId="12341" xr:uid="{5533030C-E4F4-4C20-B20C-F56817630F2D}"/>
    <cellStyle name="Normal 8 58" xfId="12340" xr:uid="{A30877A2-45EB-4B32-A5AF-E33FD72473BB}"/>
    <cellStyle name="Normal 8 59" xfId="11396" xr:uid="{D93676FB-CA2B-46C2-A8BE-9E278F556FE4}"/>
    <cellStyle name="Normal 8 6" xfId="8808" xr:uid="{F2B59E8D-61D3-40E8-B78D-8D9E796F260F}"/>
    <cellStyle name="Normal 8 6 10" xfId="8809" xr:uid="{D418D479-DEB5-4522-A9A3-1E2225FDD051}"/>
    <cellStyle name="Normal 8 6 10 2" xfId="8810" xr:uid="{1F223409-7D7B-47E7-BD3E-F55E0B3A12C1}"/>
    <cellStyle name="Normal 8 6 11" xfId="8811" xr:uid="{61671F43-AA6F-468C-B44D-E8548AC5D17E}"/>
    <cellStyle name="Normal 8 6 12" xfId="8812" xr:uid="{B60EBC25-BAC6-48F7-8824-DA664FFF6C8F}"/>
    <cellStyle name="Normal 8 6 2" xfId="8813" xr:uid="{AA676E4B-42EE-4BAD-86C7-0E388BB10FBA}"/>
    <cellStyle name="Normal 8 6 2 2" xfId="8814" xr:uid="{F986D7E5-C4EC-4973-8CB6-F158BA96ADA1}"/>
    <cellStyle name="Normal 8 6 2 2 2" xfId="8815" xr:uid="{9C9058A7-774D-4B03-96E3-31D28F1FDC87}"/>
    <cellStyle name="Normal 8 6 2 2 2 2" xfId="8816" xr:uid="{58F2EE98-6EBC-4ED5-85FD-EE511F670731}"/>
    <cellStyle name="Normal 8 6 2 2 3" xfId="8817" xr:uid="{55BF0A96-F591-4876-AD25-F6C65AF37426}"/>
    <cellStyle name="Normal 8 6 2 2 3 2" xfId="8818" xr:uid="{5380DCE9-A94E-46A7-A365-7CE933C52115}"/>
    <cellStyle name="Normal 8 6 2 2 4" xfId="8819" xr:uid="{CBC601A5-A055-4EEB-A5C7-262415F7E5D8}"/>
    <cellStyle name="Normal 8 6 2 2 5" xfId="8820" xr:uid="{662A53E6-9AD8-4B55-B4D1-CEAEA40DA610}"/>
    <cellStyle name="Normal 8 6 2 2 6" xfId="8821" xr:uid="{43C322C2-92F6-41E2-B1C9-1FB9C4915DA1}"/>
    <cellStyle name="Normal 8 6 2 3" xfId="8822" xr:uid="{A241FA6A-9B07-48D7-9693-D4DAC9B07EE3}"/>
    <cellStyle name="Normal 8 6 2 3 2" xfId="8823" xr:uid="{3831825E-13F1-41EC-B126-F9596549FAED}"/>
    <cellStyle name="Normal 8 6 2 3 2 2" xfId="8824" xr:uid="{859FBF63-EA53-41EC-B1DF-3DF08D5BB252}"/>
    <cellStyle name="Normal 8 6 2 3 3" xfId="8825" xr:uid="{0883F189-2A64-41DD-9A86-565F6791DFD3}"/>
    <cellStyle name="Normal 8 6 2 3 3 2" xfId="8826" xr:uid="{3851EC5D-CEE9-4AF9-A456-441ACD413E21}"/>
    <cellStyle name="Normal 8 6 2 3 4" xfId="8827" xr:uid="{E976ABB1-CFA0-49AB-A36B-E37D84F00C92}"/>
    <cellStyle name="Normal 8 6 2 4" xfId="8828" xr:uid="{F7038264-8EB7-40B8-80A0-26F3C43DBB82}"/>
    <cellStyle name="Normal 8 6 2 4 2" xfId="8829" xr:uid="{05BD863D-9CFB-401A-ABC4-46FD10919C89}"/>
    <cellStyle name="Normal 8 6 2 4 2 2" xfId="8830" xr:uid="{B076EC3D-2B50-4189-964E-2D0DB722E950}"/>
    <cellStyle name="Normal 8 6 2 4 3" xfId="8831" xr:uid="{4CDA4945-D29B-4D03-875D-3931EDC30F97}"/>
    <cellStyle name="Normal 8 6 2 4 3 2" xfId="8832" xr:uid="{52F0E42D-9AD6-42E2-A5AA-17E0B17BAC75}"/>
    <cellStyle name="Normal 8 6 2 4 4" xfId="8833" xr:uid="{3B53D75E-139F-45B6-89BF-769D4AAACD96}"/>
    <cellStyle name="Normal 8 6 2 5" xfId="8834" xr:uid="{A3EBE605-A3BD-4E19-939B-ADDA95AB23F2}"/>
    <cellStyle name="Normal 8 6 2 5 2" xfId="8835" xr:uid="{1BA67139-8688-4711-B541-71C8AB37F905}"/>
    <cellStyle name="Normal 8 6 2 6" xfId="8836" xr:uid="{D0ADDE9D-A417-4EE0-9405-F70BE2C7CDB3}"/>
    <cellStyle name="Normal 8 6 2 6 2" xfId="8837" xr:uid="{5F2F7BF1-BF85-48C4-8BE9-7FCAB06D3CDE}"/>
    <cellStyle name="Normal 8 6 2 7" xfId="8838" xr:uid="{6DB601FB-D084-4D80-B6FD-E925647CFBA6}"/>
    <cellStyle name="Normal 8 6 2 7 2" xfId="8839" xr:uid="{B3A625C2-FE7E-4A99-B226-462228E1E223}"/>
    <cellStyle name="Normal 8 6 2 8" xfId="8840" xr:uid="{64F753B9-5C6D-4DB3-8B4B-F7BAD46AD79E}"/>
    <cellStyle name="Normal 8 6 2 9" xfId="8841" xr:uid="{01A1B33A-55A6-4BF1-BBB8-CD8D5915E4E4}"/>
    <cellStyle name="Normal 8 6 2_NOI Ok" xfId="8842" xr:uid="{A4567B05-39BE-4500-8122-BADC6036CF0F}"/>
    <cellStyle name="Normal 8 6 3" xfId="8843" xr:uid="{7D781CD7-E085-4D65-AE26-CFBC8001BD2E}"/>
    <cellStyle name="Normal 8 6 3 2" xfId="8844" xr:uid="{E68E0669-13DC-4A18-89CA-457399DFB2FA}"/>
    <cellStyle name="Normal 8 6 3 2 2" xfId="8845" xr:uid="{DAB4CCAA-DEA5-4F03-9B9B-094226B7BF69}"/>
    <cellStyle name="Normal 8 6 3 2 2 2" xfId="8846" xr:uid="{D97BF804-3AD4-4072-A06A-161BC34937EF}"/>
    <cellStyle name="Normal 8 6 3 2 3" xfId="8847" xr:uid="{2BD10A45-D920-4F5E-A02B-8FCA8BFEAFCC}"/>
    <cellStyle name="Normal 8 6 3 2 3 2" xfId="8848" xr:uid="{EF9F193A-380B-473F-B7D8-84D718EE115E}"/>
    <cellStyle name="Normal 8 6 3 2 4" xfId="8849" xr:uid="{7EEA0679-5EA5-4C49-A424-4F2C2213576B}"/>
    <cellStyle name="Normal 8 6 3 2 5" xfId="8850" xr:uid="{FB2951A6-CE78-482B-9F74-AE1AC33765D7}"/>
    <cellStyle name="Normal 8 6 3 2 6" xfId="8851" xr:uid="{7ED3C761-EFB8-48BB-8D46-EDF5EAEC34B5}"/>
    <cellStyle name="Normal 8 6 3 3" xfId="8852" xr:uid="{4F1E3D33-BD5A-4E01-AA3C-2DD39EB06CBA}"/>
    <cellStyle name="Normal 8 6 3 3 2" xfId="8853" xr:uid="{7BDA0E7F-7E9D-479F-BFF6-08BE5F4526D7}"/>
    <cellStyle name="Normal 8 6 3 3 2 2" xfId="8854" xr:uid="{A83F0088-239E-42E0-A394-BC5E5A345BBC}"/>
    <cellStyle name="Normal 8 6 3 3 3" xfId="8855" xr:uid="{07551D5D-FAF2-4192-A084-082C2AF05E89}"/>
    <cellStyle name="Normal 8 6 3 3 3 2" xfId="8856" xr:uid="{04E907C2-5A10-4953-A7B2-8D8FB2FCF5BF}"/>
    <cellStyle name="Normal 8 6 3 3 4" xfId="8857" xr:uid="{FF1260B7-0FAD-4EC9-8ACC-885CCD74B72C}"/>
    <cellStyle name="Normal 8 6 3 4" xfId="8858" xr:uid="{7105FDD8-3A3A-446B-AB23-10135E7B8EC5}"/>
    <cellStyle name="Normal 8 6 3 4 2" xfId="8859" xr:uid="{A104D363-9B52-470C-8349-70C889BB0F6F}"/>
    <cellStyle name="Normal 8 6 3 4 2 2" xfId="8860" xr:uid="{8A09B537-3FE1-4FB0-AF5A-5AC170C3D2AC}"/>
    <cellStyle name="Normal 8 6 3 4 3" xfId="8861" xr:uid="{2F1BE468-D928-46B0-B671-012FF09FDE07}"/>
    <cellStyle name="Normal 8 6 3 4 3 2" xfId="8862" xr:uid="{006A3FF5-4578-4A04-A77E-DC3873BB2555}"/>
    <cellStyle name="Normal 8 6 3 4 4" xfId="8863" xr:uid="{67096FD3-5132-4E89-B05A-DF27878C1C1B}"/>
    <cellStyle name="Normal 8 6 3 5" xfId="8864" xr:uid="{57302346-36EC-45DE-AAAD-351F7B2CA908}"/>
    <cellStyle name="Normal 8 6 3 5 2" xfId="8865" xr:uid="{729F847F-9BF7-4FD7-AB0D-E4EA8E8C2A94}"/>
    <cellStyle name="Normal 8 6 3 6" xfId="8866" xr:uid="{B45CA831-2B7E-4604-802D-6F0F8C719535}"/>
    <cellStyle name="Normal 8 6 3 6 2" xfId="8867" xr:uid="{793BEF34-A64F-493D-A75C-D36BF583CBB3}"/>
    <cellStyle name="Normal 8 6 3 7" xfId="8868" xr:uid="{A9312017-E9A9-4731-AB92-4DFD0B22D4D1}"/>
    <cellStyle name="Normal 8 6 3 7 2" xfId="8869" xr:uid="{BE9E288B-89FA-4F22-BBAC-8DCD1A0C7ECD}"/>
    <cellStyle name="Normal 8 6 3 8" xfId="8870" xr:uid="{0305DFAD-E020-4A4B-9CE1-226623641AB5}"/>
    <cellStyle name="Normal 8 6 3 9" xfId="8871" xr:uid="{4911B976-6C43-4242-A3C7-C02DADC58B28}"/>
    <cellStyle name="Normal 8 6 3_NOI Ok" xfId="8872" xr:uid="{EF0893B7-D6A5-45D4-B4C3-54D1163BB83A}"/>
    <cellStyle name="Normal 8 6 4" xfId="8873" xr:uid="{6E1834E3-309D-4D28-844B-E1BEF3E96324}"/>
    <cellStyle name="Normal 8 6 4 2" xfId="8874" xr:uid="{9ABEA223-CE06-46FA-BD7E-8E6A179843F8}"/>
    <cellStyle name="Normal 8 6 4 2 2" xfId="8875" xr:uid="{BF0BE8B5-45C5-407C-9891-AB2581D5E596}"/>
    <cellStyle name="Normal 8 6 4 2 2 2" xfId="8876" xr:uid="{B70E60AD-67C5-4F6F-AFC2-914B8E70060B}"/>
    <cellStyle name="Normal 8 6 4 2 3" xfId="8877" xr:uid="{0265E15C-DCA7-4F90-BE11-428AA48F1D09}"/>
    <cellStyle name="Normal 8 6 4 2 3 2" xfId="8878" xr:uid="{DBEF7A7C-FC74-46D9-B9D2-6B0C6FCFFFF4}"/>
    <cellStyle name="Normal 8 6 4 2 4" xfId="8879" xr:uid="{FE3FD887-94B2-4964-9880-4C50C6AC3038}"/>
    <cellStyle name="Normal 8 6 4 2 5" xfId="8880" xr:uid="{159D6A7A-82E8-47C8-9F79-DC6B937B94B7}"/>
    <cellStyle name="Normal 8 6 4 2 6" xfId="8881" xr:uid="{6D49A70E-F054-41A3-AC6C-CF87810A3648}"/>
    <cellStyle name="Normal 8 6 4 3" xfId="8882" xr:uid="{5D16B582-0984-45CE-BEFF-C826ECD5849C}"/>
    <cellStyle name="Normal 8 6 4 3 2" xfId="8883" xr:uid="{29E0CC7E-5829-4C5D-B530-EB032C4F1687}"/>
    <cellStyle name="Normal 8 6 4 3 2 2" xfId="8884" xr:uid="{5C171AC4-194C-449A-B1AB-11E22A5091B8}"/>
    <cellStyle name="Normal 8 6 4 3 3" xfId="8885" xr:uid="{50E8C60E-5B1C-47B2-8FD3-86B4444EEB70}"/>
    <cellStyle name="Normal 8 6 4 3 3 2" xfId="8886" xr:uid="{543271CC-DF8F-48CE-83D9-4CFF3E84ACD7}"/>
    <cellStyle name="Normal 8 6 4 3 4" xfId="8887" xr:uid="{18EA1170-859F-4FC5-8C81-9A6DA9AFB8FA}"/>
    <cellStyle name="Normal 8 6 4 4" xfId="8888" xr:uid="{4CDDA40E-C9E2-4971-A289-BBD258B73DD2}"/>
    <cellStyle name="Normal 8 6 4 4 2" xfId="8889" xr:uid="{E944FA97-E75B-42FB-B916-AC59D442336B}"/>
    <cellStyle name="Normal 8 6 4 4 2 2" xfId="8890" xr:uid="{74FE48CD-E90A-4B07-A96E-33161390BD31}"/>
    <cellStyle name="Normal 8 6 4 4 3" xfId="8891" xr:uid="{852F983C-F4E8-4E57-AD00-80782CDE0CB9}"/>
    <cellStyle name="Normal 8 6 4 4 3 2" xfId="8892" xr:uid="{C7E60369-F969-462B-9A21-AC8B12792164}"/>
    <cellStyle name="Normal 8 6 4 4 4" xfId="8893" xr:uid="{287E772C-79E6-4A4D-8F65-F96DD614FD21}"/>
    <cellStyle name="Normal 8 6 4 5" xfId="8894" xr:uid="{B46E1A08-7183-472F-983A-516EACA3CB19}"/>
    <cellStyle name="Normal 8 6 4 5 2" xfId="8895" xr:uid="{653D0DCE-8378-4E4B-8737-9DE9AF90AF07}"/>
    <cellStyle name="Normal 8 6 4 6" xfId="8896" xr:uid="{BD29D05B-4D9C-4E0E-8BC7-9D26B3F50ED0}"/>
    <cellStyle name="Normal 8 6 4 6 2" xfId="8897" xr:uid="{185E365F-5125-4786-9235-5D37D3B9470D}"/>
    <cellStyle name="Normal 8 6 4 7" xfId="8898" xr:uid="{5B6F6763-622F-4E47-A42E-57E88120D344}"/>
    <cellStyle name="Normal 8 6 4 7 2" xfId="8899" xr:uid="{17793C21-A897-4886-9EC4-210D657D335E}"/>
    <cellStyle name="Normal 8 6 4 8" xfId="8900" xr:uid="{5E0DD837-4F59-4B68-AEDB-48C75EB947C5}"/>
    <cellStyle name="Normal 8 6 4 9" xfId="8901" xr:uid="{BB6128F2-3E20-48D9-8C1C-D84F9B6330D0}"/>
    <cellStyle name="Normal 8 6 4_NOI Ok" xfId="8902" xr:uid="{115C1C2D-0148-40FE-899B-230F344C4EE0}"/>
    <cellStyle name="Normal 8 6 5" xfId="8903" xr:uid="{DFAF1BDD-E3F6-4021-A0EB-6B73892D4D34}"/>
    <cellStyle name="Normal 8 6 5 2" xfId="8904" xr:uid="{26E6B63B-ECD8-46F9-94D8-AA52E94BABDE}"/>
    <cellStyle name="Normal 8 6 5 2 2" xfId="8905" xr:uid="{2849022B-9D3A-417E-97DA-9B80CE3D0824}"/>
    <cellStyle name="Normal 8 6 5 3" xfId="8906" xr:uid="{C5979250-202B-464F-8981-2E904269FD9D}"/>
    <cellStyle name="Normal 8 6 5 3 2" xfId="8907" xr:uid="{AA4E78C6-1DC1-4556-B71F-95A1A6D9255E}"/>
    <cellStyle name="Normal 8 6 5 4" xfId="8908" xr:uid="{289EA26A-9798-408D-9F73-A4AC3FBB4752}"/>
    <cellStyle name="Normal 8 6 5 5" xfId="8909" xr:uid="{E83C50A7-E353-467A-A2AD-8C8C7BE098F7}"/>
    <cellStyle name="Normal 8 6 5 6" xfId="8910" xr:uid="{E3CCE71F-ECC5-4900-9548-DF8A3CC61FED}"/>
    <cellStyle name="Normal 8 6 6" xfId="8911" xr:uid="{57423539-D1E9-46FA-ACCD-386C3D10B022}"/>
    <cellStyle name="Normal 8 6 6 2" xfId="8912" xr:uid="{60A78115-A4D8-4AEF-BEA1-F7934B69C111}"/>
    <cellStyle name="Normal 8 6 6 2 2" xfId="8913" xr:uid="{DC588682-A89A-4706-8D1C-96E325590112}"/>
    <cellStyle name="Normal 8 6 6 3" xfId="8914" xr:uid="{92DF5C7E-BAB7-4D27-A842-E7B06AE148DD}"/>
    <cellStyle name="Normal 8 6 6 3 2" xfId="8915" xr:uid="{E9E54061-0774-4F79-A6CE-64757061806A}"/>
    <cellStyle name="Normal 8 6 6 4" xfId="8916" xr:uid="{5103BFA0-FC45-4B60-B774-F05648566479}"/>
    <cellStyle name="Normal 8 6 7" xfId="8917" xr:uid="{A7CEFBE7-4C25-49B5-BA97-97725438FB01}"/>
    <cellStyle name="Normal 8 6 7 2" xfId="8918" xr:uid="{F5A8C5F8-F227-4C16-8B2F-E68DEA9C39CA}"/>
    <cellStyle name="Normal 8 6 7 2 2" xfId="8919" xr:uid="{DF712128-F398-4ED1-B01B-82179F58DB15}"/>
    <cellStyle name="Normal 8 6 7 3" xfId="8920" xr:uid="{C66ADEBA-FC19-4A2C-95F3-69C4A44E49C8}"/>
    <cellStyle name="Normal 8 6 7 3 2" xfId="8921" xr:uid="{305075E1-20C9-427D-9E4A-CD7FB28D5FED}"/>
    <cellStyle name="Normal 8 6 7 4" xfId="8922" xr:uid="{E73F2F48-E3BB-4A7E-B081-BD1C8BE6D0B6}"/>
    <cellStyle name="Normal 8 6 8" xfId="8923" xr:uid="{B56017E2-A7C8-410E-AB65-B3B4FABF1688}"/>
    <cellStyle name="Normal 8 6 8 2" xfId="8924" xr:uid="{318245BC-73F6-4346-A7DB-3DE930F6D5F9}"/>
    <cellStyle name="Normal 8 6 9" xfId="8925" xr:uid="{CFEB9EFC-4EFF-4C61-8983-04E6EB13FB35}"/>
    <cellStyle name="Normal 8 6 9 2" xfId="8926" xr:uid="{37E39B64-E1E3-412F-B8E5-8DDBBFBF506D}"/>
    <cellStyle name="Normal 8 6_NOI Ok" xfId="8927" xr:uid="{6B3EF79A-904F-4EB1-9186-8B38CEABC8FC}"/>
    <cellStyle name="Normal 8 60" xfId="7794" xr:uid="{DA9F17F3-1FC7-475A-9182-84E2F0B88FA5}"/>
    <cellStyle name="Normal 8 61" xfId="16985" xr:uid="{3E0F77D5-A723-42AB-8DDF-B0B95C23303C}"/>
    <cellStyle name="Normal 8 62" xfId="10631" xr:uid="{6CC67171-5AC5-4F86-A8F5-C27E038B2909}"/>
    <cellStyle name="Normal 8 63" xfId="17372" xr:uid="{AC7AC568-5F16-4A30-A7D6-3F1FA750F367}"/>
    <cellStyle name="Normal 8 64" xfId="17511" xr:uid="{372DC01D-30E6-4A4E-8719-CF7E4474A819}"/>
    <cellStyle name="Normal 8 65" xfId="17587" xr:uid="{C9190F0A-77E8-47F5-97C7-1B1816E7C7E5}"/>
    <cellStyle name="Normal 8 66" xfId="17584" xr:uid="{428224F3-63DC-429A-9DA5-A8F31B49CD30}"/>
    <cellStyle name="Normal 8 67" xfId="59" xr:uid="{9B42A661-C6D0-409C-89D0-CAFEB4076952}"/>
    <cellStyle name="Normal 8 7" xfId="8928" xr:uid="{DA80EF88-1E87-41B3-BA7C-65C112AF43A8}"/>
    <cellStyle name="Normal 8 7 10" xfId="8929" xr:uid="{B93CD324-4E8D-4360-B2CB-4A7F3899D62D}"/>
    <cellStyle name="Normal 8 7 10 2" xfId="8930" xr:uid="{00C5930F-23F4-4843-B5DC-4B4EFD0D3C89}"/>
    <cellStyle name="Normal 8 7 11" xfId="8931" xr:uid="{74C732BA-989D-4212-9812-3FAF0C29110D}"/>
    <cellStyle name="Normal 8 7 12" xfId="8932" xr:uid="{5B321BC0-BC11-49F3-9024-D806B4F51F8E}"/>
    <cellStyle name="Normal 8 7 2" xfId="8933" xr:uid="{AAEC6794-CEC6-4C56-ABD9-D3B33164B55A}"/>
    <cellStyle name="Normal 8 7 2 2" xfId="8934" xr:uid="{DC7EB0AA-F381-4010-86FA-0330F7264476}"/>
    <cellStyle name="Normal 8 7 2 2 2" xfId="8935" xr:uid="{61024D2D-4A77-4F64-B6BD-B96C39B7EC73}"/>
    <cellStyle name="Normal 8 7 2 2 2 2" xfId="8936" xr:uid="{558E6E39-EE32-4923-B3DD-661AAB672C0C}"/>
    <cellStyle name="Normal 8 7 2 2 3" xfId="8937" xr:uid="{612D174F-DC83-40C1-9990-D6FF1CA60C16}"/>
    <cellStyle name="Normal 8 7 2 2 3 2" xfId="8938" xr:uid="{0C65C790-02AA-49B9-8663-F75C7F1BA14C}"/>
    <cellStyle name="Normal 8 7 2 2 4" xfId="8939" xr:uid="{6D031EE3-6E9D-4A54-9E83-01842C0CEADB}"/>
    <cellStyle name="Normal 8 7 2 2 5" xfId="8940" xr:uid="{3B50C3A8-F714-4AE6-9607-1003B05C324A}"/>
    <cellStyle name="Normal 8 7 2 2 6" xfId="8941" xr:uid="{5182D4D7-7BAA-410C-8D0A-3312C9E7731A}"/>
    <cellStyle name="Normal 8 7 2 3" xfId="8942" xr:uid="{4EAE639E-CA35-4583-9FD2-00CBC72B9FF7}"/>
    <cellStyle name="Normal 8 7 2 3 2" xfId="8943" xr:uid="{8CC6D6DE-4D8A-4411-BDE9-C18B4F07B035}"/>
    <cellStyle name="Normal 8 7 2 3 2 2" xfId="8944" xr:uid="{DC14F853-1435-4E90-AC97-148CB7FF267D}"/>
    <cellStyle name="Normal 8 7 2 3 3" xfId="8945" xr:uid="{97246ECD-7799-4A48-A3C7-1D1C5880EADD}"/>
    <cellStyle name="Normal 8 7 2 3 3 2" xfId="8946" xr:uid="{D4B54A4A-E494-40DB-96D1-D58621DC45B2}"/>
    <cellStyle name="Normal 8 7 2 3 4" xfId="8947" xr:uid="{8064E6BC-8EE6-44D8-909A-3C0026B1646C}"/>
    <cellStyle name="Normal 8 7 2 4" xfId="8948" xr:uid="{6458FEF7-3365-4641-915D-327D65B6A4D5}"/>
    <cellStyle name="Normal 8 7 2 4 2" xfId="8949" xr:uid="{EC5252B7-BE91-4434-B58C-AAD62B5FC6A7}"/>
    <cellStyle name="Normal 8 7 2 4 2 2" xfId="8950" xr:uid="{39DBD80C-3E7B-4902-B9FC-B59876CDD562}"/>
    <cellStyle name="Normal 8 7 2 4 3" xfId="8951" xr:uid="{CB556FB4-2763-45C0-9B6B-542BBA0B724E}"/>
    <cellStyle name="Normal 8 7 2 4 3 2" xfId="8952" xr:uid="{191C1738-B822-4A7D-9EFB-2CDD5DF24B17}"/>
    <cellStyle name="Normal 8 7 2 4 4" xfId="8953" xr:uid="{69B272A7-96E0-4B87-A089-3771C6470121}"/>
    <cellStyle name="Normal 8 7 2 5" xfId="8954" xr:uid="{5ED60BF6-8436-496F-9DFF-99DCA08FAC5E}"/>
    <cellStyle name="Normal 8 7 2 5 2" xfId="8955" xr:uid="{6396ACFA-6FB7-47E2-A77E-8093B788839F}"/>
    <cellStyle name="Normal 8 7 2 6" xfId="8956" xr:uid="{ECB27B93-D64D-459B-89E8-4901F44F747D}"/>
    <cellStyle name="Normal 8 7 2 6 2" xfId="8957" xr:uid="{05BC0BBD-A026-41D7-B1C7-ABCB027C6E7F}"/>
    <cellStyle name="Normal 8 7 2 7" xfId="8958" xr:uid="{8A836DD7-972B-4E3D-923A-9E2A700B906D}"/>
    <cellStyle name="Normal 8 7 2 7 2" xfId="8959" xr:uid="{E868CC99-8461-44B5-96F0-75D517038A2D}"/>
    <cellStyle name="Normal 8 7 2 8" xfId="8960" xr:uid="{9E0353C3-6ED4-440E-9C1D-7826E2AF6A01}"/>
    <cellStyle name="Normal 8 7 2 9" xfId="8961" xr:uid="{5D9C7511-76AB-402D-BC34-A34D4E8308CD}"/>
    <cellStyle name="Normal 8 7 2_NOI Ok" xfId="8962" xr:uid="{A30A9715-0D86-4984-931D-136BC6D5F2CD}"/>
    <cellStyle name="Normal 8 7 3" xfId="8963" xr:uid="{C463A64B-A265-4D21-B291-09100C646716}"/>
    <cellStyle name="Normal 8 7 3 2" xfId="8964" xr:uid="{19C0C750-5E8D-4010-A3D7-0212664FA833}"/>
    <cellStyle name="Normal 8 7 3 2 2" xfId="8965" xr:uid="{7A97FE5D-3FC4-4B80-A734-B0FBB936A6A4}"/>
    <cellStyle name="Normal 8 7 3 2 2 2" xfId="8966" xr:uid="{C2139D5A-6E76-4B6D-9609-330327BE5AA2}"/>
    <cellStyle name="Normal 8 7 3 2 3" xfId="8967" xr:uid="{87B579AE-6E24-4790-9487-AB2397FF26C1}"/>
    <cellStyle name="Normal 8 7 3 2 3 2" xfId="8968" xr:uid="{0F856151-4B4C-4B62-8A6D-08BCFD2A1DCC}"/>
    <cellStyle name="Normal 8 7 3 2 4" xfId="8969" xr:uid="{19433105-8E65-487C-8E0F-6C326577B38A}"/>
    <cellStyle name="Normal 8 7 3 2 5" xfId="8970" xr:uid="{74AA9D40-93C8-4ECB-87CF-8CD6C77FE3E8}"/>
    <cellStyle name="Normal 8 7 3 2 6" xfId="8971" xr:uid="{0F62D3EA-5B5D-4CD8-A224-5EFE0B0E5C60}"/>
    <cellStyle name="Normal 8 7 3 3" xfId="8972" xr:uid="{1DA2997E-CC08-4D6D-AE63-E2B0F4202828}"/>
    <cellStyle name="Normal 8 7 3 3 2" xfId="8973" xr:uid="{86DB40C3-0442-4209-80F4-B08C023C907C}"/>
    <cellStyle name="Normal 8 7 3 3 2 2" xfId="8974" xr:uid="{E999108C-9F5E-4157-9603-D2F6F94654DF}"/>
    <cellStyle name="Normal 8 7 3 3 3" xfId="8975" xr:uid="{7734D93C-074B-41E7-AC91-5FFCCF5918E6}"/>
    <cellStyle name="Normal 8 7 3 3 3 2" xfId="8976" xr:uid="{D26120F9-1D9D-4E16-A2BA-8AD4ED086098}"/>
    <cellStyle name="Normal 8 7 3 3 4" xfId="8977" xr:uid="{F0D0BED4-FA91-4192-971C-D7239B42A57A}"/>
    <cellStyle name="Normal 8 7 3 4" xfId="8978" xr:uid="{52EDF420-3233-4C4D-9AD8-1506C073CF36}"/>
    <cellStyle name="Normal 8 7 3 4 2" xfId="8979" xr:uid="{1E2E0608-C786-4892-8DB0-5F0EF8CB07F8}"/>
    <cellStyle name="Normal 8 7 3 4 2 2" xfId="8980" xr:uid="{2F0F9A4A-220A-424B-944E-3E6F542BD732}"/>
    <cellStyle name="Normal 8 7 3 4 3" xfId="8981" xr:uid="{CBD44985-7C27-488D-B37A-E8A0CF5A7D74}"/>
    <cellStyle name="Normal 8 7 3 4 3 2" xfId="8982" xr:uid="{406E6212-008A-4AE3-B784-21EB62256AC9}"/>
    <cellStyle name="Normal 8 7 3 4 4" xfId="8983" xr:uid="{CFB17B11-D440-4B21-AE68-04244EC09361}"/>
    <cellStyle name="Normal 8 7 3 5" xfId="8984" xr:uid="{9C3E3239-A482-41B8-9BE8-176109389FFB}"/>
    <cellStyle name="Normal 8 7 3 5 2" xfId="8985" xr:uid="{E423D237-7841-493F-83F0-CAEA7C2710BE}"/>
    <cellStyle name="Normal 8 7 3 6" xfId="8986" xr:uid="{7A87B3CF-3973-4C32-B1C5-93C5393AFA44}"/>
    <cellStyle name="Normal 8 7 3 6 2" xfId="8987" xr:uid="{9B030C7C-C412-419E-A5AB-FF5454CB383F}"/>
    <cellStyle name="Normal 8 7 3 7" xfId="8988" xr:uid="{55383B95-C73B-4DB0-BD69-A9F39A55DED6}"/>
    <cellStyle name="Normal 8 7 3 7 2" xfId="8989" xr:uid="{72DA3A12-EAC7-43AD-8898-F6A4634F5CAB}"/>
    <cellStyle name="Normal 8 7 3 8" xfId="8990" xr:uid="{036BDACB-DE2A-4A10-94DE-7EED7536A800}"/>
    <cellStyle name="Normal 8 7 3 9" xfId="8991" xr:uid="{871635DB-09B9-4F74-A9FE-776CB1D23788}"/>
    <cellStyle name="Normal 8 7 3_NOI Ok" xfId="8992" xr:uid="{C647A93A-D842-45B0-8F72-45FB8197CC72}"/>
    <cellStyle name="Normal 8 7 4" xfId="8993" xr:uid="{47846017-9621-4F42-8D0B-12ED9A59EE79}"/>
    <cellStyle name="Normal 8 7 4 2" xfId="8994" xr:uid="{9BD6D06E-D8B2-463B-8545-8E2006B35C39}"/>
    <cellStyle name="Normal 8 7 4 2 2" xfId="8995" xr:uid="{475E046E-757B-49A8-AF03-B76E96F36ECD}"/>
    <cellStyle name="Normal 8 7 4 2 2 2" xfId="8996" xr:uid="{7618F002-20E8-4124-9BC6-145F842A7E4B}"/>
    <cellStyle name="Normal 8 7 4 2 3" xfId="8997" xr:uid="{2FE0F707-33DF-47BE-A1FC-976D8214CD33}"/>
    <cellStyle name="Normal 8 7 4 2 3 2" xfId="8998" xr:uid="{A419D4B2-40B2-4397-A1E3-A949D0EDBAA2}"/>
    <cellStyle name="Normal 8 7 4 2 4" xfId="8999" xr:uid="{DE86F061-2E51-4B77-A3B1-CC51B24AAC55}"/>
    <cellStyle name="Normal 8 7 4 2 5" xfId="9000" xr:uid="{03B43B82-FEBF-4A5C-8C48-132B183CD8C1}"/>
    <cellStyle name="Normal 8 7 4 2 6" xfId="9001" xr:uid="{279E2DE4-38BE-46C4-A52C-4A99A89FF6C4}"/>
    <cellStyle name="Normal 8 7 4 3" xfId="9002" xr:uid="{038DDCF2-DECD-4141-9092-E40744372E91}"/>
    <cellStyle name="Normal 8 7 4 3 2" xfId="9003" xr:uid="{EDD81606-ED2F-48C4-B146-314B91C32FB6}"/>
    <cellStyle name="Normal 8 7 4 3 2 2" xfId="9004" xr:uid="{1590C2B4-A3A7-48D9-8042-C45E6674C00B}"/>
    <cellStyle name="Normal 8 7 4 3 3" xfId="9005" xr:uid="{F6A7AF3D-41F3-4850-8C77-C86437D2B33A}"/>
    <cellStyle name="Normal 8 7 4 3 3 2" xfId="9006" xr:uid="{35B989D7-8E01-41D1-B5EF-16DD87D0EE15}"/>
    <cellStyle name="Normal 8 7 4 3 4" xfId="9007" xr:uid="{5000D0F8-34A7-4E34-801E-54F423DE2236}"/>
    <cellStyle name="Normal 8 7 4 4" xfId="9008" xr:uid="{8C18E05B-7DFB-4195-A2DD-401F8591EC52}"/>
    <cellStyle name="Normal 8 7 4 4 2" xfId="9009" xr:uid="{92C06DED-4E65-4F32-89A0-3041A599B811}"/>
    <cellStyle name="Normal 8 7 4 4 2 2" xfId="9010" xr:uid="{4EC2275C-167B-42ED-90A5-7E5766FD07BB}"/>
    <cellStyle name="Normal 8 7 4 4 3" xfId="9011" xr:uid="{2061E7B0-7626-41C6-8D18-927D35194115}"/>
    <cellStyle name="Normal 8 7 4 4 3 2" xfId="9012" xr:uid="{0BA88247-17EB-4591-84CD-F47BEFF50BE7}"/>
    <cellStyle name="Normal 8 7 4 4 4" xfId="9013" xr:uid="{C7B33828-9B35-4448-A75A-FF34005E6ACB}"/>
    <cellStyle name="Normal 8 7 4 5" xfId="9014" xr:uid="{5F334BDF-548F-4EFB-A65D-FC385975650E}"/>
    <cellStyle name="Normal 8 7 4 5 2" xfId="9015" xr:uid="{3B15A864-F477-464C-AAE1-B2395EA06D4D}"/>
    <cellStyle name="Normal 8 7 4 6" xfId="9016" xr:uid="{AA9BA9DB-3B0C-4CAC-BF13-6B271124909A}"/>
    <cellStyle name="Normal 8 7 4 6 2" xfId="9017" xr:uid="{2E9E11C8-1554-4CBE-BF62-6133F6D4930D}"/>
    <cellStyle name="Normal 8 7 4 7" xfId="9018" xr:uid="{DFE0228E-634A-40A1-BCDC-DC2F384EDAD5}"/>
    <cellStyle name="Normal 8 7 4 7 2" xfId="9019" xr:uid="{07FD2552-7E3F-440F-8ECB-C2974B1EEEBF}"/>
    <cellStyle name="Normal 8 7 4 8" xfId="9020" xr:uid="{81422575-85F2-4E63-BEF0-C13CB0F9ABDC}"/>
    <cellStyle name="Normal 8 7 4 9" xfId="9021" xr:uid="{9CB1C85A-4055-4C59-B990-E43BC5F64C4D}"/>
    <cellStyle name="Normal 8 7 4_NOI Ok" xfId="9022" xr:uid="{329EFBAC-5F11-4E10-BF06-2CBEB252AF14}"/>
    <cellStyle name="Normal 8 7 5" xfId="9023" xr:uid="{F48E381B-D17D-4524-8240-F8ACE2A90033}"/>
    <cellStyle name="Normal 8 7 5 2" xfId="9024" xr:uid="{0BF317B5-4FA4-462A-96A3-DC754C3A5A77}"/>
    <cellStyle name="Normal 8 7 5 2 2" xfId="9025" xr:uid="{48BB3AE6-F8FA-4880-8EEC-E7CE7A4F1C1A}"/>
    <cellStyle name="Normal 8 7 5 3" xfId="9026" xr:uid="{4EB39CC0-38F3-48A1-8204-7220FEE973AC}"/>
    <cellStyle name="Normal 8 7 5 3 2" xfId="9027" xr:uid="{87A340D7-EF50-46D7-8965-BA14F8F19096}"/>
    <cellStyle name="Normal 8 7 5 4" xfId="9028" xr:uid="{C0825711-8687-4448-B7CA-2630B8E58E32}"/>
    <cellStyle name="Normal 8 7 5 5" xfId="9029" xr:uid="{1450C37F-2278-4AB2-9CE1-73A8FBC29A3D}"/>
    <cellStyle name="Normal 8 7 5 6" xfId="9030" xr:uid="{D2F7F853-3BE6-4ED6-A55D-39B06685EE47}"/>
    <cellStyle name="Normal 8 7 6" xfId="9031" xr:uid="{62AA7FDE-05B1-4700-893A-777E0BC713DE}"/>
    <cellStyle name="Normal 8 7 6 2" xfId="9032" xr:uid="{7543D619-D921-4CB2-8749-D635FB6E399A}"/>
    <cellStyle name="Normal 8 7 6 2 2" xfId="9033" xr:uid="{15E45AE6-F421-4231-8B49-8584DBFB1764}"/>
    <cellStyle name="Normal 8 7 6 3" xfId="9034" xr:uid="{1DB40DA0-8BE6-400D-937E-2F558B68E9CF}"/>
    <cellStyle name="Normal 8 7 6 3 2" xfId="9035" xr:uid="{15B7CC61-1287-4191-B332-5F8414DDC497}"/>
    <cellStyle name="Normal 8 7 6 4" xfId="9036" xr:uid="{16A86313-00EA-4BBE-9C90-7808E850BA6A}"/>
    <cellStyle name="Normal 8 7 7" xfId="9037" xr:uid="{9E210ABA-970C-4C67-9B45-5DE954499781}"/>
    <cellStyle name="Normal 8 7 7 2" xfId="9038" xr:uid="{8CFF10D2-5429-4190-9ECF-715ABF3781DF}"/>
    <cellStyle name="Normal 8 7 7 2 2" xfId="9039" xr:uid="{01802BCB-5FDC-4C4C-B729-82B2F8014138}"/>
    <cellStyle name="Normal 8 7 7 3" xfId="9040" xr:uid="{903AE816-BAF7-413F-A3A9-B204394EA3BB}"/>
    <cellStyle name="Normal 8 7 7 3 2" xfId="9041" xr:uid="{529E313E-84C8-49FE-82D0-17D0A3B8AB49}"/>
    <cellStyle name="Normal 8 7 7 4" xfId="9042" xr:uid="{07471E34-4693-49EC-831A-1461E768BFDC}"/>
    <cellStyle name="Normal 8 7 8" xfId="9043" xr:uid="{F18C7AB0-680C-457C-B4AA-B4C04EEE68E8}"/>
    <cellStyle name="Normal 8 7 8 2" xfId="9044" xr:uid="{7AE61500-DABF-4399-B98C-D1D4A6F4F6DC}"/>
    <cellStyle name="Normal 8 7 9" xfId="9045" xr:uid="{102EB454-F9DA-4315-896B-49CF37BE4B71}"/>
    <cellStyle name="Normal 8 7 9 2" xfId="9046" xr:uid="{5F98A088-F832-4662-A7E0-72D9DE2E6B54}"/>
    <cellStyle name="Normal 8 7_NOI Ok" xfId="9047" xr:uid="{58FB1354-796D-4C6F-B424-7EFB190EEFDC}"/>
    <cellStyle name="Normal 8 8" xfId="9048" xr:uid="{5FF35A15-981B-44A7-801E-78B46898227C}"/>
    <cellStyle name="Normal 8 8 10" xfId="9049" xr:uid="{8B4AADF0-BF62-4C91-8388-88DD16004319}"/>
    <cellStyle name="Normal 8 8 10 2" xfId="9050" xr:uid="{AE3B1D0B-A2D0-4ADD-A9C9-B503960D73A7}"/>
    <cellStyle name="Normal 8 8 11" xfId="9051" xr:uid="{8F3874F5-F5FB-45D8-80D4-2ED72A342F53}"/>
    <cellStyle name="Normal 8 8 12" xfId="9052" xr:uid="{CF56412B-471E-4581-A35F-9CCF3136ACE7}"/>
    <cellStyle name="Normal 8 8 2" xfId="9053" xr:uid="{9430F482-F54E-4C9C-8D95-0E0528C70638}"/>
    <cellStyle name="Normal 8 8 2 2" xfId="9054" xr:uid="{3D5E1474-C27E-4450-863F-E9C53B8CBC75}"/>
    <cellStyle name="Normal 8 8 2 2 2" xfId="9055" xr:uid="{F3AEB732-81BE-4D2F-8C3D-A3E534722671}"/>
    <cellStyle name="Normal 8 8 2 2 2 2" xfId="9056" xr:uid="{076D970C-1DA0-4F25-8B8D-30C451893E6C}"/>
    <cellStyle name="Normal 8 8 2 2 3" xfId="9057" xr:uid="{F0EE1E12-4238-4858-B01F-78B9D0A644F8}"/>
    <cellStyle name="Normal 8 8 2 2 3 2" xfId="9058" xr:uid="{E8A52486-46C1-443E-A539-23EA25A95244}"/>
    <cellStyle name="Normal 8 8 2 2 4" xfId="9059" xr:uid="{46A7A981-E26F-4EC4-B45C-5FBA52340E66}"/>
    <cellStyle name="Normal 8 8 2 2 5" xfId="9060" xr:uid="{0EAFAFDF-8EBE-412E-9261-8B9371943F51}"/>
    <cellStyle name="Normal 8 8 2 2 6" xfId="9061" xr:uid="{58C341C6-6D8D-4D40-A1A9-E30CA3578919}"/>
    <cellStyle name="Normal 8 8 2 3" xfId="9062" xr:uid="{264BADD3-AF38-4218-9F86-3A347657D1C5}"/>
    <cellStyle name="Normal 8 8 2 3 2" xfId="9063" xr:uid="{91BCE5AE-6C3D-4057-927C-BDFE36611482}"/>
    <cellStyle name="Normal 8 8 2 3 2 2" xfId="9064" xr:uid="{72206CEF-95D6-411C-A750-14BAEE8E98AF}"/>
    <cellStyle name="Normal 8 8 2 3 3" xfId="9065" xr:uid="{B5E9A417-6858-4E4C-A743-1D1BBD4891E2}"/>
    <cellStyle name="Normal 8 8 2 3 3 2" xfId="9066" xr:uid="{65C06521-BD73-4221-8AA2-F3520002C91A}"/>
    <cellStyle name="Normal 8 8 2 3 4" xfId="9067" xr:uid="{49BBA93B-87DD-4712-B246-A220A6082589}"/>
    <cellStyle name="Normal 8 8 2 4" xfId="9068" xr:uid="{275B554D-C9A2-4496-9959-92541F219684}"/>
    <cellStyle name="Normal 8 8 2 4 2" xfId="9069" xr:uid="{3435FAE3-8C00-43BF-AEB0-51F5B765A5CC}"/>
    <cellStyle name="Normal 8 8 2 4 2 2" xfId="9070" xr:uid="{36DD1684-D76F-42A4-B3AE-2FE2137B1DF4}"/>
    <cellStyle name="Normal 8 8 2 4 3" xfId="9071" xr:uid="{E6C624FE-1BE4-42C7-8ECC-53C1D7BAAA80}"/>
    <cellStyle name="Normal 8 8 2 4 3 2" xfId="9072" xr:uid="{32412632-218B-47B6-AD26-C7DACEDB9F3F}"/>
    <cellStyle name="Normal 8 8 2 4 4" xfId="9073" xr:uid="{F31913D3-4B09-489E-A8F3-A40E6DF9282F}"/>
    <cellStyle name="Normal 8 8 2 5" xfId="9074" xr:uid="{95BA16E0-BD5F-4EE5-9D42-E07728E88458}"/>
    <cellStyle name="Normal 8 8 2 5 2" xfId="9075" xr:uid="{53D110A3-F142-469C-800C-1830D919352C}"/>
    <cellStyle name="Normal 8 8 2 6" xfId="9076" xr:uid="{529BCF61-4EFA-4905-812D-9B837A797636}"/>
    <cellStyle name="Normal 8 8 2 6 2" xfId="9077" xr:uid="{1585D80D-7DD4-44AB-B618-397E84400D2F}"/>
    <cellStyle name="Normal 8 8 2 7" xfId="9078" xr:uid="{B7B16AE7-DC9F-486F-8B4C-706D9FFC958A}"/>
    <cellStyle name="Normal 8 8 2 7 2" xfId="9079" xr:uid="{434459D7-2BBA-459A-8A09-4F4EE58458C2}"/>
    <cellStyle name="Normal 8 8 2 8" xfId="9080" xr:uid="{F0B07E3F-9B37-44E9-8D29-71D62A240A41}"/>
    <cellStyle name="Normal 8 8 2 9" xfId="9081" xr:uid="{C34D7565-CD29-4A47-BA8F-EAE4EB67F96B}"/>
    <cellStyle name="Normal 8 8 2_NOI Ok" xfId="9082" xr:uid="{212BFF6F-0B92-456C-B28F-27FF2D149583}"/>
    <cellStyle name="Normal 8 8 3" xfId="9083" xr:uid="{393FB572-8A9B-4361-B0EC-D6487E11F706}"/>
    <cellStyle name="Normal 8 8 3 2" xfId="9084" xr:uid="{CA63366E-8BAF-493F-A7B0-0680A662E91A}"/>
    <cellStyle name="Normal 8 8 3 2 2" xfId="9085" xr:uid="{278DE403-8754-482E-93A6-837EED918598}"/>
    <cellStyle name="Normal 8 8 3 2 2 2" xfId="9086" xr:uid="{7538485A-2DA2-4BF5-8332-0A71EB8DD158}"/>
    <cellStyle name="Normal 8 8 3 2 3" xfId="9087" xr:uid="{78273BC6-AEB4-4A3B-970D-C38F95462D2A}"/>
    <cellStyle name="Normal 8 8 3 2 3 2" xfId="9088" xr:uid="{8DB4012E-7F7F-419E-9B6E-46F5B8D9F201}"/>
    <cellStyle name="Normal 8 8 3 2 4" xfId="9089" xr:uid="{32490E00-72BD-4522-8C17-C04EAFF92988}"/>
    <cellStyle name="Normal 8 8 3 2 5" xfId="9090" xr:uid="{FE859BD2-79CA-4C8E-9379-279B806C961B}"/>
    <cellStyle name="Normal 8 8 3 2 6" xfId="9091" xr:uid="{BFCFE38B-83D6-4209-8A46-C85D28084AF9}"/>
    <cellStyle name="Normal 8 8 3 3" xfId="9092" xr:uid="{AB0CAB24-C216-4858-B026-3508ADE90BD2}"/>
    <cellStyle name="Normal 8 8 3 3 2" xfId="9093" xr:uid="{B4AE07BF-4552-4429-9C7A-01DDA2847B18}"/>
    <cellStyle name="Normal 8 8 3 3 2 2" xfId="9094" xr:uid="{8C741AA2-40A8-46B0-8467-4FC3DA7AC52B}"/>
    <cellStyle name="Normal 8 8 3 3 3" xfId="9095" xr:uid="{90732136-75E5-4989-BAF4-158932782783}"/>
    <cellStyle name="Normal 8 8 3 3 3 2" xfId="9096" xr:uid="{B73AC1D4-11FE-4925-90FC-ADD341CB1FC4}"/>
    <cellStyle name="Normal 8 8 3 3 4" xfId="9097" xr:uid="{C08F911D-BC32-4A16-B58D-68743940FACF}"/>
    <cellStyle name="Normal 8 8 3 4" xfId="9098" xr:uid="{AB321347-AA31-4AA3-8AF8-235A7C8DE68D}"/>
    <cellStyle name="Normal 8 8 3 4 2" xfId="9099" xr:uid="{CA4B0B2D-53C6-4114-AD07-9D2FA4029830}"/>
    <cellStyle name="Normal 8 8 3 4 2 2" xfId="9100" xr:uid="{27F1B3F3-7D40-4599-A97C-9F115E429E07}"/>
    <cellStyle name="Normal 8 8 3 4 3" xfId="9101" xr:uid="{2FCBE6E4-9702-40E0-B7C6-FF4F3D44E64F}"/>
    <cellStyle name="Normal 8 8 3 4 3 2" xfId="9102" xr:uid="{56AC2BCD-30E9-4554-93A1-0CFA5F12FA6A}"/>
    <cellStyle name="Normal 8 8 3 4 4" xfId="9103" xr:uid="{ED5895A7-05B5-4223-9231-CC3AD46CE376}"/>
    <cellStyle name="Normal 8 8 3 5" xfId="9104" xr:uid="{4950CF03-BF95-4A37-BB60-91A8E7933967}"/>
    <cellStyle name="Normal 8 8 3 5 2" xfId="9105" xr:uid="{147580FA-B8F5-4ECB-BDF5-FC366479E9DC}"/>
    <cellStyle name="Normal 8 8 3 6" xfId="9106" xr:uid="{1E0A8BD5-3A67-47FF-858E-D62E9C8FCBA0}"/>
    <cellStyle name="Normal 8 8 3 6 2" xfId="9107" xr:uid="{34668D0E-EDC3-4B1B-B191-C5D37DA71F8A}"/>
    <cellStyle name="Normal 8 8 3 7" xfId="9108" xr:uid="{DF27F167-E00A-4AE1-8E08-5C9622ED9B5E}"/>
    <cellStyle name="Normal 8 8 3 7 2" xfId="9109" xr:uid="{304F621C-7130-4940-9415-84BDA1ADBCFC}"/>
    <cellStyle name="Normal 8 8 3 8" xfId="9110" xr:uid="{2739DAA6-2155-4F52-8291-C10DDCEDA55F}"/>
    <cellStyle name="Normal 8 8 3 9" xfId="9111" xr:uid="{97128115-B76A-4A74-ADC1-B86892F29996}"/>
    <cellStyle name="Normal 8 8 3_NOI Ok" xfId="9112" xr:uid="{0D1BF782-5952-4411-83C9-7272B38E583C}"/>
    <cellStyle name="Normal 8 8 4" xfId="9113" xr:uid="{A028995F-1C9C-4573-A278-5D17333F90B5}"/>
    <cellStyle name="Normal 8 8 4 2" xfId="9114" xr:uid="{5E724BE7-27A0-4BF6-8066-A414723663FB}"/>
    <cellStyle name="Normal 8 8 4 2 2" xfId="9115" xr:uid="{6BD50333-273D-4A7D-BB7B-B3E5FBDB4805}"/>
    <cellStyle name="Normal 8 8 4 2 2 2" xfId="9116" xr:uid="{FBC2BFE8-429D-4478-82EE-EB5B34FCB5B9}"/>
    <cellStyle name="Normal 8 8 4 2 3" xfId="9117" xr:uid="{1D08B849-9006-4A06-B301-1ABFB229AFB2}"/>
    <cellStyle name="Normal 8 8 4 2 3 2" xfId="9118" xr:uid="{6EBBD201-EDC8-4E5C-980D-1B0F4663E7F4}"/>
    <cellStyle name="Normal 8 8 4 2 4" xfId="9119" xr:uid="{D68B2EBB-4935-4A6D-9001-ECE09B5FEBC7}"/>
    <cellStyle name="Normal 8 8 4 2 5" xfId="9120" xr:uid="{ADC338FD-16F7-4011-B622-4FBFF5A583FB}"/>
    <cellStyle name="Normal 8 8 4 2 6" xfId="9121" xr:uid="{95C1C18F-70EA-4577-A5FD-29CC2DEF9BDD}"/>
    <cellStyle name="Normal 8 8 4 3" xfId="9122" xr:uid="{58D95985-D22A-4190-9FE1-287CFB72A5CE}"/>
    <cellStyle name="Normal 8 8 4 3 2" xfId="9123" xr:uid="{E65091C1-546A-46E6-B490-BD51178228CC}"/>
    <cellStyle name="Normal 8 8 4 3 2 2" xfId="9124" xr:uid="{F0AAC8B8-EC83-420F-9021-029AACFC9DB0}"/>
    <cellStyle name="Normal 8 8 4 3 3" xfId="9125" xr:uid="{A0DB3225-6A97-4C65-AB8B-88E8E3535EEA}"/>
    <cellStyle name="Normal 8 8 4 3 3 2" xfId="9126" xr:uid="{3170AA0D-CF17-4E4C-875C-A4D34B1A8862}"/>
    <cellStyle name="Normal 8 8 4 3 4" xfId="9127" xr:uid="{050991F1-FC0B-47ED-8995-F100B7D07B03}"/>
    <cellStyle name="Normal 8 8 4 4" xfId="9128" xr:uid="{AB19F453-21E8-431F-AB5D-BCA511C3ECC4}"/>
    <cellStyle name="Normal 8 8 4 4 2" xfId="9129" xr:uid="{BAF7E2D2-CAD4-499E-BB45-F009886CD4CC}"/>
    <cellStyle name="Normal 8 8 4 4 2 2" xfId="9130" xr:uid="{10BCCC2A-FF37-4451-8E59-18A6DC395138}"/>
    <cellStyle name="Normal 8 8 4 4 3" xfId="9131" xr:uid="{251B6D34-AA71-4FFD-8FBA-F7D6E70D40B6}"/>
    <cellStyle name="Normal 8 8 4 4 3 2" xfId="9132" xr:uid="{184359B7-9DA4-472A-843B-088AB02B4BBA}"/>
    <cellStyle name="Normal 8 8 4 4 4" xfId="9133" xr:uid="{61FCE1E6-AE16-4B63-8A21-0B27DA536475}"/>
    <cellStyle name="Normal 8 8 4 5" xfId="9134" xr:uid="{8F14AF62-4443-4A50-84EA-092C08CEC579}"/>
    <cellStyle name="Normal 8 8 4 5 2" xfId="9135" xr:uid="{255A66F1-2A2F-49D8-A1C1-9FF834E19D4C}"/>
    <cellStyle name="Normal 8 8 4 6" xfId="9136" xr:uid="{A6F7C918-1B8C-4FF1-93C3-7BCF1E306ECC}"/>
    <cellStyle name="Normal 8 8 4 6 2" xfId="9137" xr:uid="{97454974-3854-4CA9-BEA5-51A1769F82E6}"/>
    <cellStyle name="Normal 8 8 4 7" xfId="9138" xr:uid="{0AA52E53-03B5-43FB-9F74-041C43B1920B}"/>
    <cellStyle name="Normal 8 8 4 7 2" xfId="9139" xr:uid="{486D88D4-F1F2-4418-9B6A-37E519FAAD2C}"/>
    <cellStyle name="Normal 8 8 4 8" xfId="9140" xr:uid="{9E022FB4-B4B0-4916-8FAA-0411A68C2114}"/>
    <cellStyle name="Normal 8 8 4 9" xfId="9141" xr:uid="{9C6AE443-6200-4EC7-B9AF-E7660E63666F}"/>
    <cellStyle name="Normal 8 8 4_NOI Ok" xfId="9142" xr:uid="{46940F68-6799-4280-925F-6F60652CD3BE}"/>
    <cellStyle name="Normal 8 8 5" xfId="9143" xr:uid="{BC17E71E-8CFB-498F-B1BA-2D2493793E9D}"/>
    <cellStyle name="Normal 8 8 5 2" xfId="9144" xr:uid="{35EB4C26-F3AC-49FB-A2B6-C1CAB419F3AD}"/>
    <cellStyle name="Normal 8 8 5 2 2" xfId="9145" xr:uid="{8A74CCC1-9D87-4F33-A776-9E4B2D5E5A89}"/>
    <cellStyle name="Normal 8 8 5 3" xfId="9146" xr:uid="{121195EA-4FAA-421D-B0AB-5A989169D77A}"/>
    <cellStyle name="Normal 8 8 5 3 2" xfId="9147" xr:uid="{3D0A9C70-4AAD-4076-998A-6E432012FDF1}"/>
    <cellStyle name="Normal 8 8 5 4" xfId="9148" xr:uid="{BCCEE7EF-DD3C-4391-96E2-2D7FB1781DD5}"/>
    <cellStyle name="Normal 8 8 5 5" xfId="9149" xr:uid="{52CE9C10-5120-4760-82C9-2D0C9AA259EE}"/>
    <cellStyle name="Normal 8 8 5 6" xfId="9150" xr:uid="{DF546196-DB29-4BFE-84A2-64F56406F1AC}"/>
    <cellStyle name="Normal 8 8 6" xfId="9151" xr:uid="{EC3E9213-7F9C-4C8A-B939-3AA377567426}"/>
    <cellStyle name="Normal 8 8 6 2" xfId="9152" xr:uid="{A53B4C01-D40B-491D-8B4E-C775CD9C9F08}"/>
    <cellStyle name="Normal 8 8 6 2 2" xfId="9153" xr:uid="{37420D9E-4CEB-4272-9937-07392F8162EB}"/>
    <cellStyle name="Normal 8 8 6 3" xfId="9154" xr:uid="{0CB55840-67CD-4FD3-9C21-F5A3F543C1AB}"/>
    <cellStyle name="Normal 8 8 6 3 2" xfId="9155" xr:uid="{A6F4066D-1092-413F-BFF0-3FD30A8E7FD4}"/>
    <cellStyle name="Normal 8 8 6 4" xfId="9156" xr:uid="{6A870415-97DB-4BBB-BFA0-137CA9D2145B}"/>
    <cellStyle name="Normal 8 8 7" xfId="9157" xr:uid="{A9120082-95F0-4846-9B3F-9D1CB648B1D6}"/>
    <cellStyle name="Normal 8 8 7 2" xfId="9158" xr:uid="{35C77A6B-A13A-475C-B3CD-C4B900F4C2BD}"/>
    <cellStyle name="Normal 8 8 7 2 2" xfId="9159" xr:uid="{72795AAA-FA35-416A-8E53-F40959B450AF}"/>
    <cellStyle name="Normal 8 8 7 3" xfId="9160" xr:uid="{3AF803A8-5D6A-48CD-9EA5-49C66C921446}"/>
    <cellStyle name="Normal 8 8 7 3 2" xfId="9161" xr:uid="{0977F1A4-DC08-46CF-8194-5D22E8465BCE}"/>
    <cellStyle name="Normal 8 8 7 4" xfId="9162" xr:uid="{4A11A3D4-6D1E-45A2-99D2-E962CBFF7B54}"/>
    <cellStyle name="Normal 8 8 8" xfId="9163" xr:uid="{1ADDBE8A-D93C-40F0-8F19-46269120D6E7}"/>
    <cellStyle name="Normal 8 8 8 2" xfId="9164" xr:uid="{9B09C5B9-DCAF-4D32-B005-B7E7D14DED50}"/>
    <cellStyle name="Normal 8 8 9" xfId="9165" xr:uid="{3332E428-A367-4535-971B-EB756DFF66DF}"/>
    <cellStyle name="Normal 8 8 9 2" xfId="9166" xr:uid="{ABEEF251-8427-42D0-8338-F0A88B340924}"/>
    <cellStyle name="Normal 8 8_NOI Ok" xfId="9167" xr:uid="{8816C982-0352-4510-9128-FC445157FFC0}"/>
    <cellStyle name="Normal 8 9" xfId="9168" xr:uid="{55975EFE-325B-4B40-99F7-9F70FFCEED44}"/>
    <cellStyle name="Normal 8 9 10" xfId="9169" xr:uid="{3778777C-73FA-4AB2-9B17-07E392A9B21F}"/>
    <cellStyle name="Normal 8 9 10 2" xfId="9170" xr:uid="{C712DECB-7375-486B-95C5-94E020E7F769}"/>
    <cellStyle name="Normal 8 9 11" xfId="9171" xr:uid="{78F6DF19-EAE0-4C2C-A678-744CC6446A66}"/>
    <cellStyle name="Normal 8 9 12" xfId="9172" xr:uid="{220676F1-BC1A-4B9D-8D8D-968199894E9F}"/>
    <cellStyle name="Normal 8 9 2" xfId="9173" xr:uid="{3240EBAF-95CA-473E-9F13-F5F24EB7F1AA}"/>
    <cellStyle name="Normal 8 9 2 2" xfId="9174" xr:uid="{2219DFDF-C2EB-49A5-9965-A0A92C159316}"/>
    <cellStyle name="Normal 8 9 2 2 2" xfId="9175" xr:uid="{80904B1C-BBBF-4A83-9528-BDC00A9B7762}"/>
    <cellStyle name="Normal 8 9 2 2 2 2" xfId="9176" xr:uid="{F4BF27C9-6479-46E3-9EF4-536C0A613950}"/>
    <cellStyle name="Normal 8 9 2 2 3" xfId="9177" xr:uid="{C1D8A2C8-9782-4E7D-98FB-B8A75A868CEA}"/>
    <cellStyle name="Normal 8 9 2 2 3 2" xfId="9178" xr:uid="{5D5E0448-7337-4987-B833-2BDB05152CF9}"/>
    <cellStyle name="Normal 8 9 2 2 4" xfId="9179" xr:uid="{EDBCC268-3F66-4B4C-99B1-0B8631C21C51}"/>
    <cellStyle name="Normal 8 9 2 2 5" xfId="9180" xr:uid="{C117CED5-A432-450D-A6DE-8091364A9D97}"/>
    <cellStyle name="Normal 8 9 2 2 6" xfId="9181" xr:uid="{8D47F2F3-5137-42D3-AFF8-1630EC4494F2}"/>
    <cellStyle name="Normal 8 9 2 3" xfId="9182" xr:uid="{BEB03FCF-EA8C-483E-A609-4502723BB795}"/>
    <cellStyle name="Normal 8 9 2 3 2" xfId="9183" xr:uid="{057947AA-5503-470B-962F-FB7EEA5172F3}"/>
    <cellStyle name="Normal 8 9 2 3 2 2" xfId="9184" xr:uid="{193B8250-D86E-48EA-A89D-E1E900FC4630}"/>
    <cellStyle name="Normal 8 9 2 3 3" xfId="9185" xr:uid="{F4CAC253-E983-42A2-BF8D-0177E5F8A761}"/>
    <cellStyle name="Normal 8 9 2 3 3 2" xfId="9186" xr:uid="{0173240F-3F51-4151-8525-14A657F8B710}"/>
    <cellStyle name="Normal 8 9 2 3 4" xfId="9187" xr:uid="{8573A0D7-F3EC-4EAE-B48F-DE30FFCF1AAF}"/>
    <cellStyle name="Normal 8 9 2 4" xfId="9188" xr:uid="{AF6900D9-935A-4679-A6CD-C6A863E9B1F9}"/>
    <cellStyle name="Normal 8 9 2 4 2" xfId="9189" xr:uid="{06D93284-FAD4-45E9-AB16-060EFE30AE7B}"/>
    <cellStyle name="Normal 8 9 2 4 2 2" xfId="9190" xr:uid="{0408549E-B626-410B-BB10-CFBC55ED4F32}"/>
    <cellStyle name="Normal 8 9 2 4 3" xfId="9191" xr:uid="{75207C7F-0DE9-493A-8720-A79A7ED65520}"/>
    <cellStyle name="Normal 8 9 2 4 3 2" xfId="9192" xr:uid="{C61BF55E-3877-47B9-B777-15494A78F834}"/>
    <cellStyle name="Normal 8 9 2 4 4" xfId="9193" xr:uid="{3C888AED-CA83-44C2-AF96-B0CA76BE1263}"/>
    <cellStyle name="Normal 8 9 2 5" xfId="9194" xr:uid="{E45721E4-F43B-4DB7-8135-F6F4D64D241D}"/>
    <cellStyle name="Normal 8 9 2 5 2" xfId="9195" xr:uid="{B92E936A-824E-4B97-8D4F-6D3CD59F7A8C}"/>
    <cellStyle name="Normal 8 9 2 6" xfId="9196" xr:uid="{20FB3396-AB98-4F09-8F47-E1DAF8C98D7C}"/>
    <cellStyle name="Normal 8 9 2 6 2" xfId="9197" xr:uid="{B72D9D90-EB80-4924-97E0-FFFAB1DCE2CD}"/>
    <cellStyle name="Normal 8 9 2 7" xfId="9198" xr:uid="{27FF3032-5035-4D9F-AE04-116C26A84CB6}"/>
    <cellStyle name="Normal 8 9 2 7 2" xfId="9199" xr:uid="{0DDCBDE6-E521-4297-B73E-661FE83E62ED}"/>
    <cellStyle name="Normal 8 9 2 8" xfId="9200" xr:uid="{AA8CE17B-C7D8-4FFA-B29A-CA70CCBFC16E}"/>
    <cellStyle name="Normal 8 9 2 9" xfId="9201" xr:uid="{0D005409-F30E-43AE-8831-EA38383A25DE}"/>
    <cellStyle name="Normal 8 9 2_NOI Ok" xfId="9202" xr:uid="{8DD7A5CB-5A68-427A-9BBB-35D603E108FA}"/>
    <cellStyle name="Normal 8 9 3" xfId="9203" xr:uid="{0E967C7F-6F5E-463A-B6E8-FF7AB85E02AE}"/>
    <cellStyle name="Normal 8 9 3 2" xfId="9204" xr:uid="{39066410-87BD-4FEC-9945-6698331D9453}"/>
    <cellStyle name="Normal 8 9 3 2 2" xfId="9205" xr:uid="{05E9B87E-12E1-47AF-8B13-3633B109B380}"/>
    <cellStyle name="Normal 8 9 3 2 2 2" xfId="9206" xr:uid="{071E7F6F-9E74-466B-A992-EB7507FAD0B1}"/>
    <cellStyle name="Normal 8 9 3 2 3" xfId="9207" xr:uid="{19DF9794-814E-49D7-82D0-30CB94B3312C}"/>
    <cellStyle name="Normal 8 9 3 2 3 2" xfId="9208" xr:uid="{47DE8930-D044-49D1-B197-9B15F384C6B6}"/>
    <cellStyle name="Normal 8 9 3 2 4" xfId="9209" xr:uid="{0D36DCA8-B12A-4468-A4D4-0D33645A3122}"/>
    <cellStyle name="Normal 8 9 3 2 5" xfId="9210" xr:uid="{78A51B90-6387-410B-B668-7E2E7AFC98D5}"/>
    <cellStyle name="Normal 8 9 3 2 6" xfId="9211" xr:uid="{D159C532-DA34-4F9D-AEF1-803B0F23C208}"/>
    <cellStyle name="Normal 8 9 3 3" xfId="9212" xr:uid="{8EEAE793-C7DC-4A26-A3F6-7B24FAA14C9B}"/>
    <cellStyle name="Normal 8 9 3 3 2" xfId="9213" xr:uid="{0973F0CD-EAF7-487D-97AD-FFF8A6DAAB70}"/>
    <cellStyle name="Normal 8 9 3 3 2 2" xfId="9214" xr:uid="{8D07B5A4-6614-4D64-8E58-8AC7FB3A8E95}"/>
    <cellStyle name="Normal 8 9 3 3 3" xfId="9215" xr:uid="{C8982D8C-E0A0-4ACB-A0F3-928B1FE485D7}"/>
    <cellStyle name="Normal 8 9 3 3 3 2" xfId="9216" xr:uid="{B544DF5E-AD40-451F-BE90-87A34C7F95FA}"/>
    <cellStyle name="Normal 8 9 3 3 4" xfId="9217" xr:uid="{973F62E0-A0FC-4F16-8516-3F044BC5DBD8}"/>
    <cellStyle name="Normal 8 9 3 4" xfId="9218" xr:uid="{3D2D3A66-71E0-4E15-88D1-02CC77CA3B4E}"/>
    <cellStyle name="Normal 8 9 3 4 2" xfId="9219" xr:uid="{C39EE9B9-019E-4698-88AE-606FD522561B}"/>
    <cellStyle name="Normal 8 9 3 4 2 2" xfId="9220" xr:uid="{398ABA3B-3520-4AB6-AFC3-2D53C9BB32A4}"/>
    <cellStyle name="Normal 8 9 3 4 3" xfId="9221" xr:uid="{05DF899A-A8BA-4007-A747-1C82272EA842}"/>
    <cellStyle name="Normal 8 9 3 4 3 2" xfId="9222" xr:uid="{48FC6231-93B0-4E42-B9DF-F7BFDA5CC2A3}"/>
    <cellStyle name="Normal 8 9 3 4 4" xfId="9223" xr:uid="{B25D50A4-B3A7-4077-8802-2C4E999E22D8}"/>
    <cellStyle name="Normal 8 9 3 5" xfId="9224" xr:uid="{3134E5A8-8786-4AD3-B0AD-D856966FA660}"/>
    <cellStyle name="Normal 8 9 3 5 2" xfId="9225" xr:uid="{70C8F98D-320D-484A-B5DE-CF2E41001760}"/>
    <cellStyle name="Normal 8 9 3 6" xfId="9226" xr:uid="{D9488F03-CCE7-4DA1-BBCF-FBCE2EFC5E24}"/>
    <cellStyle name="Normal 8 9 3 6 2" xfId="9227" xr:uid="{1BB73767-6965-48B4-A27A-D8AC58146A94}"/>
    <cellStyle name="Normal 8 9 3 7" xfId="9228" xr:uid="{80DB3E42-50D7-433B-AEF5-99B7A4C922EE}"/>
    <cellStyle name="Normal 8 9 3 7 2" xfId="9229" xr:uid="{54D4F2B4-92D3-4F5F-A115-7E0F6B769D9C}"/>
    <cellStyle name="Normal 8 9 3 8" xfId="9230" xr:uid="{1753E93F-8E3B-46F0-9D15-7DD1CE164D1F}"/>
    <cellStyle name="Normal 8 9 3 9" xfId="9231" xr:uid="{4CFA6E71-1E26-4CE4-884D-22F0095F3592}"/>
    <cellStyle name="Normal 8 9 3_NOI Ok" xfId="9232" xr:uid="{DAFCB655-F6F7-4CBC-AF87-7E1A6A82A6C3}"/>
    <cellStyle name="Normal 8 9 4" xfId="9233" xr:uid="{41742F2A-3192-41BF-B176-9A670C2D6F28}"/>
    <cellStyle name="Normal 8 9 4 2" xfId="9234" xr:uid="{8D8FB6FD-B6D2-4715-9D45-0B71DB8AEE20}"/>
    <cellStyle name="Normal 8 9 4 2 2" xfId="9235" xr:uid="{B10A8012-2E0D-456B-9995-5E8FEECD32C9}"/>
    <cellStyle name="Normal 8 9 4 2 2 2" xfId="9236" xr:uid="{05FD3011-AA36-449E-82C5-BBBDB3A12A26}"/>
    <cellStyle name="Normal 8 9 4 2 3" xfId="9237" xr:uid="{560C1B9F-6D2E-4D8F-8973-94308B956CBC}"/>
    <cellStyle name="Normal 8 9 4 2 3 2" xfId="9238" xr:uid="{45E8970A-DE4D-4E59-9650-4B9E58558BA8}"/>
    <cellStyle name="Normal 8 9 4 2 4" xfId="9239" xr:uid="{15F927A6-5F14-4751-9F1A-E041AB5F5ABB}"/>
    <cellStyle name="Normal 8 9 4 2 5" xfId="9240" xr:uid="{756E9A99-FDAD-4C8F-9032-4FFFB56CA084}"/>
    <cellStyle name="Normal 8 9 4 2 6" xfId="9241" xr:uid="{69352A53-6AAE-49AC-B1C6-D9D0C8B2C7BD}"/>
    <cellStyle name="Normal 8 9 4 3" xfId="9242" xr:uid="{A847A8F0-86BF-447F-A8CE-2A75A3BF42BA}"/>
    <cellStyle name="Normal 8 9 4 3 2" xfId="9243" xr:uid="{967E9722-44D2-440C-85B8-3EFF8FDE4924}"/>
    <cellStyle name="Normal 8 9 4 3 2 2" xfId="9244" xr:uid="{044B2203-F1B2-4A1C-8408-24DBA98CBC29}"/>
    <cellStyle name="Normal 8 9 4 3 3" xfId="9245" xr:uid="{09E5103D-A796-48DF-8403-CA0987E018FB}"/>
    <cellStyle name="Normal 8 9 4 3 3 2" xfId="9246" xr:uid="{DBC8039E-9BF7-4916-AA5C-FDC2AC5868BD}"/>
    <cellStyle name="Normal 8 9 4 3 4" xfId="9247" xr:uid="{17EC6404-4DD8-4E75-A6CC-37CA9D7F762A}"/>
    <cellStyle name="Normal 8 9 4 4" xfId="9248" xr:uid="{45414051-06E7-4B05-BB99-EC7F0B7FE02A}"/>
    <cellStyle name="Normal 8 9 4 4 2" xfId="9249" xr:uid="{BB301FAE-EC5F-490B-A93B-964566D73EC4}"/>
    <cellStyle name="Normal 8 9 4 4 2 2" xfId="9250" xr:uid="{B8DD949A-ED40-4B9E-9E5F-012A713383DE}"/>
    <cellStyle name="Normal 8 9 4 4 3" xfId="9251" xr:uid="{1128F8AC-95F9-4E61-9349-757B4FBCE985}"/>
    <cellStyle name="Normal 8 9 4 4 3 2" xfId="9252" xr:uid="{784A25D3-16C4-4ED6-9589-95C7F0A2C3F1}"/>
    <cellStyle name="Normal 8 9 4 4 4" xfId="9253" xr:uid="{5519507C-CFE1-4B55-8249-88A0F7179A2E}"/>
    <cellStyle name="Normal 8 9 4 5" xfId="9254" xr:uid="{670C64E4-E25F-499F-A48D-5B4F4BB1E84E}"/>
    <cellStyle name="Normal 8 9 4 5 2" xfId="9255" xr:uid="{44922C06-DC07-45C2-9990-E057A0E0D372}"/>
    <cellStyle name="Normal 8 9 4 6" xfId="9256" xr:uid="{09C8FCA9-D28D-4B49-A511-272F016E7732}"/>
    <cellStyle name="Normal 8 9 4 6 2" xfId="9257" xr:uid="{13330DA7-E2E5-4DBA-9FD7-985406F198EC}"/>
    <cellStyle name="Normal 8 9 4 7" xfId="9258" xr:uid="{EF60ADD2-F7CB-4D3D-8284-77DE6576C4D4}"/>
    <cellStyle name="Normal 8 9 4 7 2" xfId="9259" xr:uid="{487C9970-A6CC-47B2-92AE-35C43F3C5B84}"/>
    <cellStyle name="Normal 8 9 4 8" xfId="9260" xr:uid="{F9D5F28C-727E-4724-88CA-15FB6AEE0BC1}"/>
    <cellStyle name="Normal 8 9 4 9" xfId="9261" xr:uid="{75E08AC9-453A-4205-84FE-EA7BBE255C6F}"/>
    <cellStyle name="Normal 8 9 4_NOI Ok" xfId="9262" xr:uid="{AD843BC6-2CA0-4DB9-8150-24D7E9B67430}"/>
    <cellStyle name="Normal 8 9 5" xfId="9263" xr:uid="{1D296B8F-5C9B-4291-982E-AC8BA9111584}"/>
    <cellStyle name="Normal 8 9 5 2" xfId="9264" xr:uid="{61315940-EDE3-4CB5-9C7C-2FE5522F1873}"/>
    <cellStyle name="Normal 8 9 5 2 2" xfId="9265" xr:uid="{C49370D4-818A-427E-9F90-E7AAD4DB4B47}"/>
    <cellStyle name="Normal 8 9 5 3" xfId="9266" xr:uid="{BE90FE23-E341-4CBC-A087-4320C70C71B6}"/>
    <cellStyle name="Normal 8 9 5 3 2" xfId="9267" xr:uid="{C9057E5E-2907-498B-91D4-C77238D9F8D1}"/>
    <cellStyle name="Normal 8 9 5 4" xfId="9268" xr:uid="{5440DEAB-EF10-4BC2-92FA-4FBF8982468A}"/>
    <cellStyle name="Normal 8 9 5 5" xfId="9269" xr:uid="{00388F21-C59C-4757-8827-7A028EF29698}"/>
    <cellStyle name="Normal 8 9 5 6" xfId="9270" xr:uid="{F211A715-60E0-4015-B952-378A006774E9}"/>
    <cellStyle name="Normal 8 9 6" xfId="9271" xr:uid="{D18CB0A1-BAE1-4F1C-837E-5C84E2434709}"/>
    <cellStyle name="Normal 8 9 6 2" xfId="9272" xr:uid="{333161E3-18B7-423D-9040-EF11B0CBD923}"/>
    <cellStyle name="Normal 8 9 6 2 2" xfId="9273" xr:uid="{F672FEF2-9708-4455-AEE5-5B897E6B147D}"/>
    <cellStyle name="Normal 8 9 6 3" xfId="9274" xr:uid="{0A4CAFA9-ABEF-4464-AEEF-E5F0D6C2838E}"/>
    <cellStyle name="Normal 8 9 6 3 2" xfId="9275" xr:uid="{3828B74D-BD4E-498C-BA9A-F48F09115684}"/>
    <cellStyle name="Normal 8 9 6 4" xfId="9276" xr:uid="{782F13B3-6321-42CE-A607-1AD6E4D16B6A}"/>
    <cellStyle name="Normal 8 9 7" xfId="9277" xr:uid="{C8D9F30D-F83C-49D7-A967-2BCBDEFF5335}"/>
    <cellStyle name="Normal 8 9 7 2" xfId="9278" xr:uid="{6A384069-8046-4FD7-9001-EC989195C659}"/>
    <cellStyle name="Normal 8 9 7 2 2" xfId="9279" xr:uid="{58634B73-4909-4A89-B62E-A41AAB0B8A76}"/>
    <cellStyle name="Normal 8 9 7 3" xfId="9280" xr:uid="{28CE3268-4CE5-4B74-8419-9555BE8C7F09}"/>
    <cellStyle name="Normal 8 9 7 3 2" xfId="9281" xr:uid="{0814FDC0-53BD-4EE1-B73E-41DDFE268742}"/>
    <cellStyle name="Normal 8 9 7 4" xfId="9282" xr:uid="{3AB61A6D-D258-4C72-94D2-DE8E7D5086AC}"/>
    <cellStyle name="Normal 8 9 8" xfId="9283" xr:uid="{40C29805-A2D5-45DD-8CD7-2A0FE782EFF6}"/>
    <cellStyle name="Normal 8 9 8 2" xfId="9284" xr:uid="{103DBF84-50CB-41B4-8A94-B12FE31E9B95}"/>
    <cellStyle name="Normal 8 9 9" xfId="9285" xr:uid="{419CD0CA-98A0-47B4-92D0-5CF7C408F08D}"/>
    <cellStyle name="Normal 8 9 9 2" xfId="9286" xr:uid="{1411CB12-7A01-423A-9031-30536E378B49}"/>
    <cellStyle name="Normal 8 9_NOI Ok" xfId="9287" xr:uid="{81A7CD41-23A7-4111-A2C8-1BC357455D1F}"/>
    <cellStyle name="Normal 8_NOI Ok" xfId="9288" xr:uid="{BA1E21F9-431B-4625-A265-941C9F428824}"/>
    <cellStyle name="Normal 80" xfId="11372" xr:uid="{E35C825D-EEAB-462C-BA3D-E381AB4A129D}"/>
    <cellStyle name="Normal 81" xfId="11374" xr:uid="{66F11354-80AC-4A6F-A6F0-E2E6C6C9A464}"/>
    <cellStyle name="Normal 82" xfId="11376" xr:uid="{88561169-1A6F-46EF-9A56-E2AFA7161AA8}"/>
    <cellStyle name="Normal 83" xfId="11378" xr:uid="{F589FD45-BB2B-4B39-81DD-3A9AB80A1175}"/>
    <cellStyle name="Normal 84" xfId="11380" xr:uid="{06EE31EF-662C-4058-A425-448BF8260618}"/>
    <cellStyle name="Normal 85" xfId="11382" xr:uid="{CCFA6D5D-18EC-4C38-B855-C0B3D9CCB0D7}"/>
    <cellStyle name="Normal 86" xfId="11384" xr:uid="{C322EDDF-D51F-4541-908B-C365961FCA85}"/>
    <cellStyle name="Normal 87" xfId="11386" xr:uid="{B9927F62-3493-430B-A890-165DF444A6E7}"/>
    <cellStyle name="Normal 88" xfId="11388" xr:uid="{217BA8F8-8C4E-44F4-A883-5490B01F0240}"/>
    <cellStyle name="Normal 89" xfId="11390" xr:uid="{02780422-BF89-48D7-B729-4D053E8B0DDC}"/>
    <cellStyle name="Normal 9" xfId="60" xr:uid="{B211FC35-9678-4C3B-B3DA-1CD994D0B2D9}"/>
    <cellStyle name="Normal 9 10" xfId="11445" xr:uid="{3F0D2253-E2AD-4D36-8864-703AB017C24C}"/>
    <cellStyle name="Normal 9 11" xfId="9289" xr:uid="{C219F4FA-7A32-4A02-BEB2-22B662D4F721}"/>
    <cellStyle name="Normal 9 2" xfId="168" xr:uid="{A115D429-8E7B-4AFC-BA75-F875EB2CBCD9}"/>
    <cellStyle name="Normal 9 2 2" xfId="9291" xr:uid="{D179FA6F-84D8-472C-8D96-C62F17B02243}"/>
    <cellStyle name="Normal 9 2 2 2" xfId="9292" xr:uid="{F4D3F232-AC0C-4532-925C-0C9B383B9BFE}"/>
    <cellStyle name="Normal 9 2 3" xfId="9293" xr:uid="{6A0EDC54-94FF-4050-B615-18312C29F220}"/>
    <cellStyle name="Normal 9 2 3 2" xfId="9294" xr:uid="{6A94B815-EDE9-4773-9368-8A0CF67AFE35}"/>
    <cellStyle name="Normal 9 2 4" xfId="9295" xr:uid="{61D092D9-CC93-47A3-A987-5BDE6B7E1FE4}"/>
    <cellStyle name="Normal 9 2 5" xfId="9290" xr:uid="{75ABC932-64AF-4334-890A-B72836FE8B10}"/>
    <cellStyle name="Normal 9 2 6" xfId="17188" xr:uid="{0F1D2559-9A57-4F76-99EE-D179303C280C}"/>
    <cellStyle name="Normal 9 3" xfId="202" xr:uid="{12E143C2-C13B-4BAA-8904-C6147D2CE19F}"/>
    <cellStyle name="Normal 9 3 2" xfId="9297" xr:uid="{93DC9FC9-9A45-4045-A470-198131F2F195}"/>
    <cellStyle name="Normal 9 3 2 2" xfId="9298" xr:uid="{852EA912-C5E4-4C01-85D7-2A67E5E9683F}"/>
    <cellStyle name="Normal 9 3 3" xfId="9299" xr:uid="{E3DF7EB2-24B1-4F9A-AFD4-58F06755DC62}"/>
    <cellStyle name="Normal 9 3 3 2" xfId="9300" xr:uid="{C3A65569-0DC5-4A24-9ED7-9F51F6C1E731}"/>
    <cellStyle name="Normal 9 3 4" xfId="9301" xr:uid="{6D086EF5-CA69-4F74-805E-1440DCBE36EF}"/>
    <cellStyle name="Normal 9 3 5" xfId="9296" xr:uid="{C3E8C0DB-5629-4302-96FF-6AB6E7FCBD6C}"/>
    <cellStyle name="Normal 9 4" xfId="149" xr:uid="{AB787A70-19C4-43FD-B81D-A0642E73F7BA}"/>
    <cellStyle name="Normal 9 4 2" xfId="9303" xr:uid="{B2189FFB-005D-4A1D-AEA0-E347C8C03AC3}"/>
    <cellStyle name="Normal 9 4 2 2" xfId="9304" xr:uid="{40338FE3-D960-46C1-A1DC-501DE901F7BF}"/>
    <cellStyle name="Normal 9 4 3" xfId="9305" xr:uid="{220C7D01-1DF4-4471-A7CA-8C73B48059E5}"/>
    <cellStyle name="Normal 9 4 3 2" xfId="9306" xr:uid="{426EFCF2-AD78-466C-A1B1-90C160C007FE}"/>
    <cellStyle name="Normal 9 4 4" xfId="9307" xr:uid="{7D5D2C1C-A0E6-4DF8-9F2E-25A5B1D2E8B6}"/>
    <cellStyle name="Normal 9 4 5" xfId="9302" xr:uid="{FFEBA09E-DDB5-449D-B3D3-9A8F6F297A64}"/>
    <cellStyle name="Normal 9 5" xfId="9308" xr:uid="{317898F8-F125-42A2-9352-B17A560FF848}"/>
    <cellStyle name="Normal 9 5 2" xfId="9309" xr:uid="{2275B48D-D18E-4F44-8089-FDA70E0E8DB7}"/>
    <cellStyle name="Normal 9 6" xfId="9310" xr:uid="{D756E877-9546-46C0-BF75-FE6BA94B1520}"/>
    <cellStyle name="Normal 9 6 2" xfId="9311" xr:uid="{5E67FBC0-0C3B-4C04-8089-DFFC4596409B}"/>
    <cellStyle name="Normal 9 7" xfId="9312" xr:uid="{E97BD448-106C-4809-B4D4-E9063B518A58}"/>
    <cellStyle name="Normal 9 8" xfId="9313" xr:uid="{A3E11A7C-8C11-4F6C-AFC4-31B8DE4B997F}"/>
    <cellStyle name="Normal 9 9" xfId="11333" xr:uid="{165A0C51-0F8C-41DC-9B51-2F48388BAED7}"/>
    <cellStyle name="Normal 9_NOI Ok" xfId="9314" xr:uid="{2ED74DCD-CC64-4E43-A650-85F9BF9676DC}"/>
    <cellStyle name="Normal 90" xfId="11397" xr:uid="{7CBFA12A-866C-4E89-A3E8-DA0BE044C24E}"/>
    <cellStyle name="Normal 91" xfId="11398" xr:uid="{A954EFFD-291E-4318-8438-6AAD3C081F67}"/>
    <cellStyle name="Normal 92" xfId="12375" xr:uid="{0AF17F7A-A53F-408E-B64F-64B2A9C5A6B5}"/>
    <cellStyle name="Normal 93" xfId="11392" xr:uid="{C90A4F1A-7900-44C8-A73E-B21B530502A0}"/>
    <cellStyle name="Normal 94" xfId="11805" xr:uid="{798D14A2-73B2-4BEB-BFDF-A036325059B2}"/>
    <cellStyle name="Normal 95" xfId="12607" xr:uid="{7B402FD5-F670-4D34-B107-232201CF0A8D}"/>
    <cellStyle name="Normal 96" xfId="12609" xr:uid="{37D49E56-0DA5-4339-9526-9AB23C426EF1}"/>
    <cellStyle name="Normal 96 2" xfId="15503" xr:uid="{408F87A2-14EA-4E27-9565-14234CE90B27}"/>
    <cellStyle name="Normal 97" xfId="12813" xr:uid="{A50E9159-C6EE-4F4C-8F0E-F99BE2B8B690}"/>
    <cellStyle name="Normal 98" xfId="12635" xr:uid="{0CF1911B-9F72-41D9-AA27-D97CFD8297BB}"/>
    <cellStyle name="Normal 99" xfId="14112" xr:uid="{DC93D688-7EE9-4894-9D4D-E7F8DBBD1B1E}"/>
    <cellStyle name="Normal 99 2" xfId="16963" xr:uid="{7E279963-8402-4486-8977-D7FEEEA0BCAA}"/>
    <cellStyle name="Normal Bold" xfId="9315" xr:uid="{2768FF1D-F9BA-4655-8F5B-2796AB0C400E}"/>
    <cellStyle name="Normal Pct" xfId="9316" xr:uid="{8BD1C096-4C45-4A1B-8CFB-76E7A11E710D}"/>
    <cellStyle name="Normal_Projetos_2tri05" xfId="2" xr:uid="{DACC1B02-D12C-4673-97EB-A6022CEF86B7}"/>
    <cellStyle name="NormalBold" xfId="9317" xr:uid="{F6F98C07-801A-4E1D-91BA-1CD6A953C17C}"/>
    <cellStyle name="Normale_ cellular Costs" xfId="9318" xr:uid="{2CB15C68-B5F8-4F65-B0C7-64B1874498EA}"/>
    <cellStyle name="NormalGB" xfId="9319" xr:uid="{F3D5376A-BEEF-47C8-94B8-BC131E050101}"/>
    <cellStyle name="Nota" xfId="107" xr:uid="{61DA54DB-398F-45F0-A802-CECA95BDC9BF}"/>
    <cellStyle name="Nota 10" xfId="9320" xr:uid="{E5031549-0F09-4E8F-82D8-583941D2C905}"/>
    <cellStyle name="Nota 10 2" xfId="9321" xr:uid="{C712AC53-008D-46AB-990A-584B2C6B2EBB}"/>
    <cellStyle name="Nota 10 2 2" xfId="9322" xr:uid="{784D2A3A-0A0A-43DE-B84B-E7746F481F58}"/>
    <cellStyle name="Nota 10 3" xfId="9323" xr:uid="{C31251C5-0312-45E4-9954-44BAED2131D0}"/>
    <cellStyle name="Nota 10 3 2" xfId="9324" xr:uid="{9256C6C7-B4CF-43A8-BF68-F9F9D46B6AAD}"/>
    <cellStyle name="Nota 10 4" xfId="9325" xr:uid="{84E228EC-9622-457C-BDB0-45A1D2A7F05A}"/>
    <cellStyle name="Nota 100" xfId="9326" xr:uid="{3AE22F6D-A147-49D6-8DAB-8C19AC8DBBD8}"/>
    <cellStyle name="Nota 101" xfId="9327" xr:uid="{8E1B11BE-8CDF-4BDB-9D78-1A90F8AD7F72}"/>
    <cellStyle name="Nota 102" xfId="9328" xr:uid="{68B9194E-CD21-4EAC-9CBA-BBE39DE47292}"/>
    <cellStyle name="Nota 103" xfId="9329" xr:uid="{740EBBD1-C546-470D-AB96-1513231C6D7A}"/>
    <cellStyle name="Nota 104" xfId="9330" xr:uid="{50B9C494-8D0C-4955-9B4A-369875AA4DC8}"/>
    <cellStyle name="Nota 105" xfId="9331" xr:uid="{7373BCDF-57E1-4FF0-A527-3B8BB941967E}"/>
    <cellStyle name="Nota 106" xfId="9332" xr:uid="{08D71149-9A89-4409-A61C-D111FDB5FAAB}"/>
    <cellStyle name="Nota 107" xfId="9333" xr:uid="{867D9DEC-8F6E-47A4-983B-BEF225774F40}"/>
    <cellStyle name="Nota 108" xfId="9334" xr:uid="{50BDA04E-38FB-478E-85A0-5CCEC9C79A9A}"/>
    <cellStyle name="Nota 109" xfId="9335" xr:uid="{575B549D-3939-415C-B094-C6F40304A7F1}"/>
    <cellStyle name="Nota 11" xfId="9336" xr:uid="{5DD00600-2D19-4FFD-96EC-D4373BD3BF3E}"/>
    <cellStyle name="Nota 11 2" xfId="9337" xr:uid="{ACCE747B-292C-44F1-838B-BEA94193CF88}"/>
    <cellStyle name="Nota 11 2 2" xfId="9338" xr:uid="{931484B0-F9B5-4C98-B390-16E8A78FF0B0}"/>
    <cellStyle name="Nota 11 3" xfId="9339" xr:uid="{D404593D-4EE4-4D79-A34E-39529275BC9C}"/>
    <cellStyle name="Nota 11 3 2" xfId="9340" xr:uid="{DB519374-74B1-4B4A-AFC9-B6C4DA868504}"/>
    <cellStyle name="Nota 11 4" xfId="9341" xr:uid="{0B66CCCD-D8C8-4835-8256-28E1B4A4DBC2}"/>
    <cellStyle name="Nota 110" xfId="9342" xr:uid="{46C76C68-93D6-4EA0-A102-C5A4652FE25E}"/>
    <cellStyle name="Nota 111" xfId="9343" xr:uid="{CFE334F5-B628-4F0B-85ED-6A88A4CB1D8B}"/>
    <cellStyle name="Nota 112" xfId="9344" xr:uid="{553A80FC-5DC8-496C-95E1-8F01F03AD103}"/>
    <cellStyle name="Nota 113" xfId="9345" xr:uid="{155AF824-C90F-419A-B441-6C647BAFB3EE}"/>
    <cellStyle name="Nota 114" xfId="9346" xr:uid="{5BD8624A-6271-499F-8712-B7803C4AE071}"/>
    <cellStyle name="Nota 115" xfId="9347" xr:uid="{28361CFC-2A4D-4DB4-8882-44B2097A0822}"/>
    <cellStyle name="Nota 116" xfId="9348" xr:uid="{B65E8599-06ED-4052-8D67-A07AD86C2F3F}"/>
    <cellStyle name="Nota 117" xfId="9349" xr:uid="{80E701E8-49B1-4AEB-B7DD-CFB081320EB3}"/>
    <cellStyle name="Nota 118" xfId="9350" xr:uid="{00005136-EB9C-4309-83BD-1AC900982518}"/>
    <cellStyle name="Nota 119" xfId="9351" xr:uid="{9692DE15-92C4-4C43-BC4E-B02BE3C5A28B}"/>
    <cellStyle name="Nota 12" xfId="9352" xr:uid="{C918E740-35D4-45E1-A3B0-AFAC606C8C77}"/>
    <cellStyle name="Nota 12 2" xfId="9353" xr:uid="{8CA1F203-CB0A-424A-9080-09C26B7F7D41}"/>
    <cellStyle name="Nota 12 2 2" xfId="9354" xr:uid="{01AA737A-0F1F-4A27-A2F5-EFDD99E0B54A}"/>
    <cellStyle name="Nota 12 3" xfId="9355" xr:uid="{2E931158-5F90-4F30-AA09-C4460093EC9E}"/>
    <cellStyle name="Nota 12 3 2" xfId="9356" xr:uid="{FA054E5B-04C5-4C24-9ADC-34561431E723}"/>
    <cellStyle name="Nota 12 4" xfId="9357" xr:uid="{422FFE69-F2E5-4605-8DD1-03A7E42279AB}"/>
    <cellStyle name="Nota 120" xfId="9358" xr:uid="{FA7779C2-B126-4A90-8620-1EF1374E02B6}"/>
    <cellStyle name="Nota 121" xfId="9359" xr:uid="{1235D20B-0E5B-473F-9096-6D3E573000D4}"/>
    <cellStyle name="Nota 122" xfId="9360" xr:uid="{FD2DFC10-2B9C-4A41-976D-09C282B08DA4}"/>
    <cellStyle name="Nota 123" xfId="9361" xr:uid="{17D32D62-C69B-4505-B293-8CC238161616}"/>
    <cellStyle name="Nota 124" xfId="9362" xr:uid="{69D81E0F-1DD9-41C3-BD73-B8970BCD1DD0}"/>
    <cellStyle name="Nota 125" xfId="9363" xr:uid="{DBD1E40E-CEDA-44BA-9638-89A12C25182B}"/>
    <cellStyle name="Nota 126" xfId="9364" xr:uid="{BD93DF5C-FBA3-4B10-8690-8B1E8BA5E8D1}"/>
    <cellStyle name="Nota 127" xfId="9365" xr:uid="{352C9706-9857-4C56-9A80-69177C41BB05}"/>
    <cellStyle name="Nota 128" xfId="9366" xr:uid="{8B134CE5-9994-4FAB-9ECF-71DBA12EB528}"/>
    <cellStyle name="Nota 129" xfId="9367" xr:uid="{AE1DB679-B229-45D9-8705-AB32B8612CF2}"/>
    <cellStyle name="Nota 13" xfId="9368" xr:uid="{5EDE6714-BECD-447A-BEE9-BFAD3EE91EB4}"/>
    <cellStyle name="Nota 13 2" xfId="9369" xr:uid="{8BAADD28-1906-4144-9D11-239C179AABC4}"/>
    <cellStyle name="Nota 130" xfId="9370" xr:uid="{5B21D8CF-6CD6-433A-B76D-E503A0405656}"/>
    <cellStyle name="Nota 131" xfId="9371" xr:uid="{55495A40-828F-4797-95EF-D758C9EA35DD}"/>
    <cellStyle name="Nota 132" xfId="9372" xr:uid="{C54802DC-5D88-473B-B1D9-78FB2B77D6C3}"/>
    <cellStyle name="Nota 133" xfId="9373" xr:uid="{527DFCCB-4A6A-47B0-A1A8-1C66A2229DD0}"/>
    <cellStyle name="Nota 134" xfId="9374" xr:uid="{5AA5560E-924C-426E-8323-B697E2D2D12E}"/>
    <cellStyle name="Nota 135" xfId="9375" xr:uid="{23289A3C-9A60-4D8A-AE9A-A1A2C98DF396}"/>
    <cellStyle name="Nota 136" xfId="9376" xr:uid="{CAE88660-5091-46E7-AF30-261433D91764}"/>
    <cellStyle name="Nota 137" xfId="9377" xr:uid="{59613A25-9AE3-40A3-B0EE-D0D6D34A667B}"/>
    <cellStyle name="Nota 138" xfId="9378" xr:uid="{A6A46178-9A5A-45CD-88BD-D564DA44F09A}"/>
    <cellStyle name="Nota 139" xfId="9379" xr:uid="{CB4A2F6C-83FA-48DA-916C-7A8BF54B461F}"/>
    <cellStyle name="Nota 14" xfId="9380" xr:uid="{57CC84F2-CFAB-44D2-AAE4-115D98A0042B}"/>
    <cellStyle name="Nota 140" xfId="9381" xr:uid="{1FB074C2-D0C3-474D-8760-078685044E7D}"/>
    <cellStyle name="Nota 141" xfId="9382" xr:uid="{20C798C5-63B8-4C0B-8C25-7C7F45246121}"/>
    <cellStyle name="Nota 142" xfId="9383" xr:uid="{97B44C62-08C9-489D-8151-5DB243915241}"/>
    <cellStyle name="Nota 143" xfId="9384" xr:uid="{AB2F2D7C-5C0C-4A6B-B985-8F4969D561CB}"/>
    <cellStyle name="Nota 144" xfId="9385" xr:uid="{62DEE0DD-C636-468B-BAD6-79FD2A7E552F}"/>
    <cellStyle name="Nota 145" xfId="9386" xr:uid="{A391A502-799B-44CB-A91E-77DF0BF3C7EB}"/>
    <cellStyle name="Nota 146" xfId="9387" xr:uid="{5541A5D2-4449-4668-8D2A-B6062FEE6092}"/>
    <cellStyle name="Nota 147" xfId="9388" xr:uid="{26010444-6E94-40F5-8100-B805EC8E8F75}"/>
    <cellStyle name="Nota 148" xfId="9389" xr:uid="{17D28B1C-35B2-4430-9CBF-9900E060708B}"/>
    <cellStyle name="Nota 149" xfId="9390" xr:uid="{75D94035-5713-4F56-9285-4BC8213E016E}"/>
    <cellStyle name="Nota 15" xfId="9391" xr:uid="{6E475253-B277-461E-A753-B86942277995}"/>
    <cellStyle name="Nota 150" xfId="9392" xr:uid="{650271E2-3BC2-4D75-BC6F-084471C9CAFF}"/>
    <cellStyle name="Nota 151" xfId="9393" xr:uid="{1FCAF883-9AC6-4EC0-A07A-DAFB0D289FE9}"/>
    <cellStyle name="Nota 152" xfId="9394" xr:uid="{64D63D84-9123-4FF4-AE41-8F9C6C85690D}"/>
    <cellStyle name="Nota 153" xfId="9395" xr:uid="{7F12E97D-A0B4-4107-B9D0-EFF8E77091DD}"/>
    <cellStyle name="Nota 154" xfId="9396" xr:uid="{E5095FB0-B8BC-4912-B1F5-2299D22D982E}"/>
    <cellStyle name="Nota 155" xfId="9397" xr:uid="{3C5AFEF4-ECD3-44E4-829C-365589191DE4}"/>
    <cellStyle name="Nota 156" xfId="9398" xr:uid="{EBE4675F-8386-4BC5-B99A-BF47BBD201A4}"/>
    <cellStyle name="Nota 157" xfId="9399" xr:uid="{835A0C52-FE9C-4396-8DF0-F6B76A120719}"/>
    <cellStyle name="Nota 158" xfId="9400" xr:uid="{1552F633-DC8A-46ED-BEC4-97D3B77589C4}"/>
    <cellStyle name="Nota 159" xfId="9401" xr:uid="{BEFA70EE-0106-4D43-8D61-8F3B2739907D}"/>
    <cellStyle name="Nota 16" xfId="9402" xr:uid="{5F9E1D6D-F8F6-4DE2-8094-F813C7329BBE}"/>
    <cellStyle name="Nota 160" xfId="9403" xr:uid="{5EEE5CBD-0810-40C6-BF16-780ECC6B7134}"/>
    <cellStyle name="Nota 161" xfId="9404" xr:uid="{2B6579FA-EF88-454D-877A-140F068431A0}"/>
    <cellStyle name="Nota 162" xfId="9405" xr:uid="{37BD51E2-8FDC-49F3-AF66-3447AD9FD9A8}"/>
    <cellStyle name="Nota 163" xfId="9406" xr:uid="{BD4AA2A1-A486-432D-AB44-900C18A2D05D}"/>
    <cellStyle name="Nota 164" xfId="9407" xr:uid="{DD4619F2-62FC-43F2-A91C-3B686C88942B}"/>
    <cellStyle name="Nota 165" xfId="9408" xr:uid="{4698F1EF-86A5-4515-87F9-6EF9278A2ACC}"/>
    <cellStyle name="Nota 166" xfId="9409" xr:uid="{367AA25B-7EB3-4EB5-A61C-2C77A76B995B}"/>
    <cellStyle name="Nota 167" xfId="9410" xr:uid="{6733AAEC-88F4-498D-8C3F-1C7365AEFFF5}"/>
    <cellStyle name="Nota 168" xfId="9411" xr:uid="{F4937569-BDEC-4A24-A829-8E729A1A83DF}"/>
    <cellStyle name="Nota 169" xfId="9412" xr:uid="{1FA2AF9A-1F76-45CC-8FB3-E85FCD4F04C9}"/>
    <cellStyle name="Nota 17" xfId="9413" xr:uid="{CADDCC38-F080-4CA8-9FA6-815319D622D8}"/>
    <cellStyle name="Nota 170" xfId="9414" xr:uid="{382D9801-D8C4-4811-9EAB-3B363EF1D47E}"/>
    <cellStyle name="Nota 171" xfId="9415" xr:uid="{5B865056-2258-4F16-A0AE-E735EB4CE762}"/>
    <cellStyle name="Nota 172" xfId="9416" xr:uid="{79036460-0490-433F-BE62-92B111BCA41D}"/>
    <cellStyle name="Nota 173" xfId="9417" xr:uid="{E2927B03-7860-4881-B1D2-AD1E30C0256A}"/>
    <cellStyle name="Nota 174" xfId="9418" xr:uid="{4C704BFE-C054-47B0-BBEB-4DE3C82E3A8C}"/>
    <cellStyle name="Nota 175" xfId="9419" xr:uid="{AC1EB778-F64F-44CF-B623-DE6D678D4843}"/>
    <cellStyle name="Nota 176" xfId="9420" xr:uid="{A7E8C1EC-3B3E-4F21-B790-125F0E07AD75}"/>
    <cellStyle name="Nota 177" xfId="9421" xr:uid="{3662AD93-8A33-4317-A3FA-6EBCBED13299}"/>
    <cellStyle name="Nota 178" xfId="9422" xr:uid="{CC413AFA-0CC1-4B7A-849C-91F864270DF2}"/>
    <cellStyle name="Nota 179" xfId="9423" xr:uid="{2C191653-D2C7-4D79-A481-2D89FCCCB2FF}"/>
    <cellStyle name="Nota 18" xfId="9424" xr:uid="{423D2BB2-E5FF-478E-8A71-196B1217BFF1}"/>
    <cellStyle name="Nota 180" xfId="9425" xr:uid="{FBE9CAE0-A956-4FC7-9E63-1BC4D4215558}"/>
    <cellStyle name="Nota 181" xfId="9426" xr:uid="{3F7C3423-E88E-419D-AD54-50AC147226F6}"/>
    <cellStyle name="Nota 182" xfId="9427" xr:uid="{FD8551A2-7B60-4E3B-A4D2-B2B0E4BF9852}"/>
    <cellStyle name="Nota 183" xfId="9428" xr:uid="{110AA7E5-993E-4538-A7F0-DB247CE44355}"/>
    <cellStyle name="Nota 184" xfId="9429" xr:uid="{A5EE2528-6F35-4853-A9FE-F252EB4333D5}"/>
    <cellStyle name="Nota 185" xfId="9430" xr:uid="{A89C1CEB-A215-44AE-BE10-45A569280147}"/>
    <cellStyle name="Nota 186" xfId="9431" xr:uid="{62D36411-D968-41B4-BBE9-620FB4F529B7}"/>
    <cellStyle name="Nota 187" xfId="9432" xr:uid="{67F46CBC-55C3-4658-983F-7E5DA123D0CD}"/>
    <cellStyle name="Nota 188" xfId="9433" xr:uid="{B9512E05-B319-4183-9647-EAAAF9697936}"/>
    <cellStyle name="Nota 189" xfId="9434" xr:uid="{F8C799CF-9F97-4500-BEC6-E0DB6020B778}"/>
    <cellStyle name="Nota 19" xfId="9435" xr:uid="{97D659B7-1B39-4769-BAF4-E1AAF6F4420F}"/>
    <cellStyle name="Nota 190" xfId="9436" xr:uid="{D4058C15-8D3B-476A-AC5C-F89F2F238162}"/>
    <cellStyle name="Nota 191" xfId="9437" xr:uid="{B5A0DD9A-79E0-4215-A8A2-E23F45034785}"/>
    <cellStyle name="Nota 192" xfId="9438" xr:uid="{5804FFBA-A979-481F-A796-C555EC4294F5}"/>
    <cellStyle name="Nota 193" xfId="9439" xr:uid="{72F0D585-6525-445E-8D9C-D58010926136}"/>
    <cellStyle name="Nota 194" xfId="9440" xr:uid="{80DE91EE-675D-4B44-AB42-127775206742}"/>
    <cellStyle name="Nota 195" xfId="9441" xr:uid="{734EF159-AED9-40E1-BFB6-FD31F720F507}"/>
    <cellStyle name="Nota 196" xfId="9442" xr:uid="{509627A4-B7CD-4442-BA26-C47DD23F83FE}"/>
    <cellStyle name="Nota 197" xfId="9443" xr:uid="{554D9863-3BB7-453A-BA45-2D9B440E7CF0}"/>
    <cellStyle name="Nota 198" xfId="9444" xr:uid="{1AE51C10-1123-49CD-B5D9-5D06818951E1}"/>
    <cellStyle name="Nota 199" xfId="9445" xr:uid="{7225B815-9158-4C1D-A845-57632EB74694}"/>
    <cellStyle name="Nota 2" xfId="150" xr:uid="{BAB1495E-D0A6-46B4-A59F-DEBB83175FD5}"/>
    <cellStyle name="Nota 2 10" xfId="9446" xr:uid="{E8154FA1-7C27-4CE4-9C0E-7789F22AD462}"/>
    <cellStyle name="Nota 2 11" xfId="17498" xr:uid="{60647061-7C25-4CEE-8463-7A825D44D1E9}"/>
    <cellStyle name="Nota 2 2" xfId="9447" xr:uid="{E12F8F92-D1B3-4960-9E1E-44021CD98F17}"/>
    <cellStyle name="Nota 2 2 2" xfId="9448" xr:uid="{6EE37EB9-3C83-4628-897C-1C5CED81CE8A}"/>
    <cellStyle name="Nota 2 2 2 2" xfId="9449" xr:uid="{EC0D5B45-1109-4EBD-9C60-1F9C3FEF0685}"/>
    <cellStyle name="Nota 2 2 3" xfId="9450" xr:uid="{0C2C0F03-91BD-400E-9C1E-C881AC6E1DDC}"/>
    <cellStyle name="Nota 2 2 3 2" xfId="9451" xr:uid="{256F93EE-6B93-46E0-8215-A1C03E030938}"/>
    <cellStyle name="Nota 2 2 4" xfId="9452" xr:uid="{CC2F3833-F045-45DF-A7D0-0A1DEFFB3BBE}"/>
    <cellStyle name="Nota 2 2 5" xfId="10842" xr:uid="{FD76D0B2-D062-44FD-BAFE-164FA6EC0C37}"/>
    <cellStyle name="Nota 2 2 5 2" xfId="12925" xr:uid="{492FE0F9-5A6A-4FF4-9BE3-43AAD7533106}"/>
    <cellStyle name="Nota 2 2 5 2 2" xfId="17048" xr:uid="{E9B4BB84-69E7-44F2-9C9C-76DAAA239EDF}"/>
    <cellStyle name="Nota 2 2 5 3" xfId="17021" xr:uid="{19C4782B-1AE1-48FC-BA52-F2C9BA2B5B39}"/>
    <cellStyle name="Nota 2 2 6" xfId="16987" xr:uid="{963B5204-3C17-4CA9-AB0C-79C9F5F05CD7}"/>
    <cellStyle name="Nota 2 3" xfId="9453" xr:uid="{E8B4282A-968B-4E75-8688-BEE585AD6A6F}"/>
    <cellStyle name="Nota 2 3 2" xfId="9454" xr:uid="{0EB4E418-9DE7-4EFC-9092-854E73936724}"/>
    <cellStyle name="Nota 2 3 3" xfId="10843" xr:uid="{60DBA47A-A48E-4509-8EF4-7D309C49A37D}"/>
    <cellStyle name="Nota 2 3 3 2" xfId="12926" xr:uid="{0F11EB1D-0A95-4D60-AB71-32234CD53EA8}"/>
    <cellStyle name="Nota 2 3 3 2 2" xfId="17049" xr:uid="{DB09EA75-D9B3-4BEA-AF72-8C682249D4BD}"/>
    <cellStyle name="Nota 2 3 3 3" xfId="17022" xr:uid="{3EE39D3E-CCD4-4C62-956D-D0C6E15612B0}"/>
    <cellStyle name="Nota 2 3 4" xfId="16988" xr:uid="{9D91796F-1C4D-4157-9F89-5C9D293C4547}"/>
    <cellStyle name="Nota 2 4" xfId="9455" xr:uid="{241FE2EF-9060-48A1-9F59-6F904BFD84C1}"/>
    <cellStyle name="Nota 2 4 2" xfId="9456" xr:uid="{F8728C0E-9879-4E82-8949-40F6966F79DB}"/>
    <cellStyle name="Nota 2 4 3" xfId="10844" xr:uid="{945524D1-0003-4CE1-A5B7-53EC736A70A6}"/>
    <cellStyle name="Nota 2 4 3 2" xfId="12927" xr:uid="{946609A3-F26F-42FB-B2D6-E4E1979CC8B9}"/>
    <cellStyle name="Nota 2 4 3 2 2" xfId="17050" xr:uid="{0EEEAEEF-2FA6-4F3B-97B3-00E1863C980A}"/>
    <cellStyle name="Nota 2 4 3 3" xfId="17023" xr:uid="{578E04FE-B8A6-45D6-828E-14DFD9D5B8F0}"/>
    <cellStyle name="Nota 2 4 4" xfId="16989" xr:uid="{248E168F-FCCC-4796-9E82-7FBB8129B5A9}"/>
    <cellStyle name="Nota 2 5" xfId="9457" xr:uid="{B20867E4-6715-4F22-8E87-F9E0474CCC82}"/>
    <cellStyle name="Nota 2 5 2" xfId="9458" xr:uid="{C357065A-F66E-45C8-BCC3-8848C452B00E}"/>
    <cellStyle name="Nota 2 5 2 2" xfId="10846" xr:uid="{CAE7B1AC-A300-456D-9592-C562A4B61901}"/>
    <cellStyle name="Nota 2 5 2 2 2" xfId="12929" xr:uid="{8FC600AC-0596-4B81-BF82-6E1A638DAF2F}"/>
    <cellStyle name="Nota 2 5 2 2 2 2" xfId="17052" xr:uid="{56B75D94-B481-45E7-86F5-E2BA8AC2D8F2}"/>
    <cellStyle name="Nota 2 5 2 2 3" xfId="17025" xr:uid="{5BE3F319-A0D8-4187-886D-936E0D0E0ED4}"/>
    <cellStyle name="Nota 2 5 2 3" xfId="16991" xr:uid="{912DB867-EE20-440F-BDF2-D4A52565636E}"/>
    <cellStyle name="Nota 2 5 3" xfId="10845" xr:uid="{007A260A-68FB-40AE-B911-C1DF5E9CA4A1}"/>
    <cellStyle name="Nota 2 5 3 2" xfId="12928" xr:uid="{5BE61886-7160-4A09-B198-017364E110C7}"/>
    <cellStyle name="Nota 2 5 3 2 2" xfId="17051" xr:uid="{1B97D8C8-A417-46CE-BE4D-B7EDC567628B}"/>
    <cellStyle name="Nota 2 5 3 3" xfId="17024" xr:uid="{D1F0A7D5-B970-40C3-A48C-9531F663F2A7}"/>
    <cellStyle name="Nota 2 5 4" xfId="16990" xr:uid="{79C499BC-ABB8-4EB2-B6BA-4AC73FD75E28}"/>
    <cellStyle name="Nota 2 6" xfId="9459" xr:uid="{392E74B5-D2AC-43DC-A043-FBC83332EE63}"/>
    <cellStyle name="Nota 2 7" xfId="10841" xr:uid="{E5CAFC1E-70AF-4325-AF5C-183F02E3F821}"/>
    <cellStyle name="Nota 2 7 2" xfId="12924" xr:uid="{5DE7AD07-EB1D-46E6-A528-71F4852FF559}"/>
    <cellStyle name="Nota 2 7 2 2" xfId="17047" xr:uid="{7A87D2DF-686B-4011-A939-389BA251DE07}"/>
    <cellStyle name="Nota 2 7 3" xfId="17020" xr:uid="{619EF5E2-F10F-4729-8CB4-B10C63E49D15}"/>
    <cellStyle name="Nota 2 8" xfId="10622" xr:uid="{BABE8771-C408-4D5F-89FF-672B014DA31A}"/>
    <cellStyle name="Nota 2 8 2" xfId="12820" xr:uid="{935F265E-C136-4E14-95BF-7CB91BC30532}"/>
    <cellStyle name="Nota 2 8 2 2" xfId="17044" xr:uid="{512CA9E3-45C3-411E-83C9-77E902F287E0}"/>
    <cellStyle name="Nota 2 8 3" xfId="17017" xr:uid="{EA5857DA-D76F-411A-826A-9E86EE890FAE}"/>
    <cellStyle name="Nota 2 9" xfId="16986" xr:uid="{1AD94BDC-CFBE-4FAF-85DB-8545E01E776A}"/>
    <cellStyle name="Nota 2_NOI Ok" xfId="9460" xr:uid="{1A4F7D77-0768-45C3-92CA-BBADD1C747C3}"/>
    <cellStyle name="Nota 20" xfId="9461" xr:uid="{8AB0B7B6-296A-4104-AE29-4EDC26530F7D}"/>
    <cellStyle name="Nota 200" xfId="9462" xr:uid="{A165BA70-12D4-46C6-B2AA-A98FFD5D9D29}"/>
    <cellStyle name="Nota 201" xfId="9463" xr:uid="{01D6FDC8-0A2A-4C13-9AE3-978E4C008868}"/>
    <cellStyle name="Nota 202" xfId="9464" xr:uid="{E80A0AA7-9753-4D46-B05C-B625785A1D39}"/>
    <cellStyle name="Nota 203" xfId="9465" xr:uid="{A8D26C6F-7C20-4D0B-B134-7FD6637334D2}"/>
    <cellStyle name="Nota 204" xfId="9466" xr:uid="{3F25AB1C-0EC3-4CA0-8DA3-17DDF22B72C4}"/>
    <cellStyle name="Nota 205" xfId="9467" xr:uid="{7B59394B-9884-4648-8177-81B8E5215237}"/>
    <cellStyle name="Nota 206" xfId="9468" xr:uid="{65C9E1C8-60DC-4A95-8743-CAE98F35042D}"/>
    <cellStyle name="Nota 207" xfId="9469" xr:uid="{96191735-95B4-4DE8-80E3-C154F327F732}"/>
    <cellStyle name="Nota 208" xfId="9470" xr:uid="{23A5775A-ACE8-4BB2-BA6D-CA50B0188B47}"/>
    <cellStyle name="Nota 209" xfId="9471" xr:uid="{4D583E2E-C394-487E-83E5-D77ACDA132D0}"/>
    <cellStyle name="Nota 21" xfId="9472" xr:uid="{B620EA8E-16B6-4AC4-AFFA-220A8D2F5C08}"/>
    <cellStyle name="Nota 210" xfId="9473" xr:uid="{6185CA86-ABE1-4999-B1CB-8BFB48C0B92E}"/>
    <cellStyle name="Nota 211" xfId="9474" xr:uid="{D2FAECBF-000C-45F4-A6C1-2DED5FAD5A41}"/>
    <cellStyle name="Nota 212" xfId="9475" xr:uid="{5501CADB-2995-4141-A010-91037909C3A0}"/>
    <cellStyle name="Nota 213" xfId="9476" xr:uid="{8D7ECBEF-1986-41D8-8AC8-1FED53B556FF}"/>
    <cellStyle name="Nota 214" xfId="9477" xr:uid="{41135134-3B55-44EC-9248-BBFC40345E01}"/>
    <cellStyle name="Nota 215" xfId="9478" xr:uid="{8FD3F078-0A25-454D-8EC8-F60F4ED5E774}"/>
    <cellStyle name="Nota 216" xfId="9479" xr:uid="{B356AEE3-B41D-43A0-9FFA-8A991E750232}"/>
    <cellStyle name="Nota 217" xfId="9480" xr:uid="{797E189D-7052-4024-9201-FD0264DAF4F6}"/>
    <cellStyle name="Nota 218" xfId="9481" xr:uid="{4A370F89-7088-440F-BE7B-F9ADB78F8513}"/>
    <cellStyle name="Nota 219" xfId="9482" xr:uid="{12D412CA-2392-427A-894C-750EDB3D7BFF}"/>
    <cellStyle name="Nota 22" xfId="9483" xr:uid="{0B437105-A408-4FCE-8E28-C92B4AE4EAF4}"/>
    <cellStyle name="Nota 220" xfId="9484" xr:uid="{2CBDC1EB-A123-4EC3-9436-6E3F40844091}"/>
    <cellStyle name="Nota 221" xfId="9485" xr:uid="{B59D8D31-D731-4F35-94A2-115209A5DB72}"/>
    <cellStyle name="Nota 222" xfId="9486" xr:uid="{107442A8-7066-42BC-A32E-097BAA2EA376}"/>
    <cellStyle name="Nota 223" xfId="9487" xr:uid="{7E9E3477-15C6-4163-ABF2-CB3EBD558BF4}"/>
    <cellStyle name="Nota 224" xfId="9488" xr:uid="{0C602DFE-4B0A-4D4A-ACDD-7F1A54330D55}"/>
    <cellStyle name="Nota 225" xfId="9489" xr:uid="{D0F6CE28-6541-4BF5-A679-CCE1C90D315C}"/>
    <cellStyle name="Nota 226" xfId="9490" xr:uid="{02FBDD0E-ADEE-4DEA-99FB-CEEF3064E890}"/>
    <cellStyle name="Nota 227" xfId="9491" xr:uid="{DAF160F9-DECD-4790-9403-56A64AD0D3FE}"/>
    <cellStyle name="Nota 228" xfId="10621" xr:uid="{90278DCA-E0B0-423F-A07B-076DA726C29E}"/>
    <cellStyle name="Nota 228 2" xfId="12819" xr:uid="{C6AB1030-EF3A-48D1-A9AA-00EB36FB2BD5}"/>
    <cellStyle name="Nota 228 2 2" xfId="17043" xr:uid="{19EBA518-BF78-4313-85D5-D96E705B88C6}"/>
    <cellStyle name="Nota 228 3" xfId="17016" xr:uid="{F6288FE7-3A43-46E3-A96D-9CEA8F51A79D}"/>
    <cellStyle name="Nota 23" xfId="9492" xr:uid="{CF67DA28-2569-4018-A7E9-FAF071C09315}"/>
    <cellStyle name="Nota 24" xfId="9493" xr:uid="{6413352D-496F-41E9-B1D7-E7B9DBF4FF93}"/>
    <cellStyle name="Nota 25" xfId="9494" xr:uid="{A5394BFC-5D6F-4DED-AF03-A432867E1249}"/>
    <cellStyle name="Nota 26" xfId="9495" xr:uid="{38662447-D3B6-4B89-9593-6D3F9A38698A}"/>
    <cellStyle name="Nota 27" xfId="9496" xr:uid="{386E36AF-DA28-4F2C-BBE5-EBCDA197D484}"/>
    <cellStyle name="Nota 28" xfId="9497" xr:uid="{7560D21B-BAD2-4FAE-A894-478AD620EFA3}"/>
    <cellStyle name="Nota 29" xfId="9498" xr:uid="{33154621-C573-45BE-A9AA-4624ABBCCDDC}"/>
    <cellStyle name="Nota 3" xfId="475" xr:uid="{E01BFF08-4D74-44AD-9402-A6C51DE1A328}"/>
    <cellStyle name="Nota 3 10" xfId="17497" xr:uid="{3BEDE62D-D645-44AF-8B6E-FF3896C56EF1}"/>
    <cellStyle name="Nota 3 2" xfId="9500" xr:uid="{0994A2F7-9D5B-4931-B891-731515298CDF}"/>
    <cellStyle name="Nota 3 2 2" xfId="9501" xr:uid="{374A86AA-F293-470B-BF14-AC5FB2E6073A}"/>
    <cellStyle name="Nota 3 2 3" xfId="10848" xr:uid="{560D65E9-FAFD-4681-9A2E-F7CEF875474D}"/>
    <cellStyle name="Nota 3 2 3 2" xfId="12931" xr:uid="{3814F175-055A-4284-AECC-65611A2029EA}"/>
    <cellStyle name="Nota 3 2 3 2 2" xfId="17054" xr:uid="{08720805-A2C8-4632-A041-17DEBDD5EF5B}"/>
    <cellStyle name="Nota 3 2 3 3" xfId="17027" xr:uid="{7704F46B-FF59-4C15-A25A-65E8D327DA16}"/>
    <cellStyle name="Nota 3 2 4" xfId="16993" xr:uid="{4ED95389-9189-47D2-AC3B-D97588654A82}"/>
    <cellStyle name="Nota 3 3" xfId="9502" xr:uid="{9BC0D505-E0DC-4B6A-B670-7CDB713B10E1}"/>
    <cellStyle name="Nota 3 3 2" xfId="9503" xr:uid="{CB1A0273-FDB0-414F-B1C8-CD9137840CD4}"/>
    <cellStyle name="Nota 3 3 3" xfId="10849" xr:uid="{3E38FF16-DC94-42A7-B1EB-06F09A800A0E}"/>
    <cellStyle name="Nota 3 3 3 2" xfId="12932" xr:uid="{B4371711-C9C8-4912-BE6D-D06051023271}"/>
    <cellStyle name="Nota 3 3 3 2 2" xfId="17055" xr:uid="{690D1098-E9D4-47C6-8217-4FAFBD804577}"/>
    <cellStyle name="Nota 3 3 3 3" xfId="17028" xr:uid="{1DB73D80-45E5-4965-AC06-7F37713F1B2E}"/>
    <cellStyle name="Nota 3 3 4" xfId="16994" xr:uid="{E43C4BB3-F99A-4128-8952-D15856B19B51}"/>
    <cellStyle name="Nota 3 4" xfId="9504" xr:uid="{2CBC4C18-39DA-47A3-9A26-353B9DAB821A}"/>
    <cellStyle name="Nota 3 4 2" xfId="9505" xr:uid="{F00347AD-7B6B-4F55-80D6-AD39E1564475}"/>
    <cellStyle name="Nota 3 4 2 2" xfId="10851" xr:uid="{04C3120C-F0D5-419C-826F-CDD72F7BCDBE}"/>
    <cellStyle name="Nota 3 4 2 2 2" xfId="12934" xr:uid="{49940043-05FE-4D60-9099-B9C9F358D624}"/>
    <cellStyle name="Nota 3 4 2 2 2 2" xfId="17057" xr:uid="{BBE49C74-CB43-4E85-BCE2-93B48CD550A5}"/>
    <cellStyle name="Nota 3 4 2 2 3" xfId="17030" xr:uid="{419A2EB3-C344-4723-8BE3-E74F78179BF6}"/>
    <cellStyle name="Nota 3 4 2 3" xfId="16996" xr:uid="{767BD957-FA02-4822-A911-6180DD053087}"/>
    <cellStyle name="Nota 3 4 3" xfId="10850" xr:uid="{7483FAEB-9E99-489F-A364-AF70C52BB943}"/>
    <cellStyle name="Nota 3 4 3 2" xfId="12933" xr:uid="{3871C27B-A75E-4228-A595-D15011CF3182}"/>
    <cellStyle name="Nota 3 4 3 2 2" xfId="17056" xr:uid="{BE21D038-6D02-4BE3-B535-354BE741C302}"/>
    <cellStyle name="Nota 3 4 3 3" xfId="17029" xr:uid="{A4FBBD90-0F81-4CFA-8320-E8F32305144B}"/>
    <cellStyle name="Nota 3 4 4" xfId="16995" xr:uid="{C5BD0183-A0DA-47E4-A93D-19E7F5AC2581}"/>
    <cellStyle name="Nota 3 5" xfId="9506" xr:uid="{8B8A3D03-E591-46A0-BD5F-6231F22A3EA8}"/>
    <cellStyle name="Nota 3 5 2" xfId="9507" xr:uid="{ADC0E467-3DA4-4E6B-9035-34315C30B8F9}"/>
    <cellStyle name="Nota 3 5 2 2" xfId="10853" xr:uid="{A33A1E00-9C71-4D9A-8BD1-BDEAE690B590}"/>
    <cellStyle name="Nota 3 5 2 2 2" xfId="12936" xr:uid="{ABB9B687-53B8-4748-8D58-AE7401AF8A3C}"/>
    <cellStyle name="Nota 3 5 2 2 2 2" xfId="17059" xr:uid="{A1CBCB0A-EB96-4F69-8928-7E68A0509537}"/>
    <cellStyle name="Nota 3 5 2 2 3" xfId="17032" xr:uid="{4D546AC9-85A2-4BD6-9A44-ED64E79A3F75}"/>
    <cellStyle name="Nota 3 5 2 3" xfId="16998" xr:uid="{73732254-97D2-4130-BA95-6866A4EDE195}"/>
    <cellStyle name="Nota 3 5 3" xfId="10852" xr:uid="{E717887C-08AF-4A90-8620-17F7068C4435}"/>
    <cellStyle name="Nota 3 5 3 2" xfId="12935" xr:uid="{5D6F5350-5B6B-402B-B146-B3B8BDEF5D52}"/>
    <cellStyle name="Nota 3 5 3 2 2" xfId="17058" xr:uid="{675CF299-5196-4B21-A16C-8A0CBE3D3D2D}"/>
    <cellStyle name="Nota 3 5 3 3" xfId="17031" xr:uid="{D499DB29-6D63-4384-938E-6181D01338C7}"/>
    <cellStyle name="Nota 3 5 4" xfId="16997" xr:uid="{3555D1EA-116C-46E1-B5FD-5D98A65747CF}"/>
    <cellStyle name="Nota 3 6" xfId="9508" xr:uid="{DE6C48B8-6C48-412D-A157-1C3AEA172441}"/>
    <cellStyle name="Nota 3 7" xfId="10847" xr:uid="{90687557-9116-46E7-B49B-A24946002F7B}"/>
    <cellStyle name="Nota 3 7 2" xfId="12930" xr:uid="{D09978E2-6397-46BE-8209-C0C0A9BBAE39}"/>
    <cellStyle name="Nota 3 7 2 2" xfId="17053" xr:uid="{25FB4F8C-6AD9-47D9-A76C-6150E7CFD164}"/>
    <cellStyle name="Nota 3 7 3" xfId="17026" xr:uid="{97DB8CA3-5AB1-4442-94EF-3150D7F3FD38}"/>
    <cellStyle name="Nota 3 8" xfId="16992" xr:uid="{77DE9726-9B5B-4E42-876B-C918033353D2}"/>
    <cellStyle name="Nota 3 9" xfId="9499" xr:uid="{E8744ABE-E5D4-4142-A0EE-7C36CBF867B4}"/>
    <cellStyle name="Nota 30" xfId="9509" xr:uid="{C4782649-6731-4A49-ACC4-03BE267B4202}"/>
    <cellStyle name="Nota 31" xfId="9510" xr:uid="{BADFD421-8F90-4EC7-B72F-1AA4B086060B}"/>
    <cellStyle name="Nota 32" xfId="9511" xr:uid="{61914552-2E53-44D3-A50F-45204BA5C2AA}"/>
    <cellStyle name="Nota 33" xfId="9512" xr:uid="{9374A861-6FC1-48A2-A796-3F3F560C3755}"/>
    <cellStyle name="Nota 34" xfId="9513" xr:uid="{9AE8E306-1AD9-498B-95A8-011D51BA8089}"/>
    <cellStyle name="Nota 35" xfId="9514" xr:uid="{81048C94-7587-49DE-A4F8-2170FADE5665}"/>
    <cellStyle name="Nota 36" xfId="9515" xr:uid="{F442D5CF-2CE0-4E1B-A023-78A56B2A3430}"/>
    <cellStyle name="Nota 37" xfId="9516" xr:uid="{ADCFE895-E580-45FF-9EBD-FC89A6CE6535}"/>
    <cellStyle name="Nota 38" xfId="9517" xr:uid="{D3CDFF1F-6AE9-4655-B1E5-AEAB8175CD18}"/>
    <cellStyle name="Nota 39" xfId="9518" xr:uid="{CAF927D0-74E3-4F46-812A-24DE1C3787E0}"/>
    <cellStyle name="Nota 4" xfId="510" xr:uid="{B2E1E522-E701-4EAD-90FA-D85D2DF92FB8}"/>
    <cellStyle name="Nota 4 2" xfId="9520" xr:uid="{D6ABA0E6-06B9-4085-B3EA-CE298D909C77}"/>
    <cellStyle name="Nota 4 2 2" xfId="9521" xr:uid="{8FDB7EB9-0250-4AD7-A766-B2845DCAEBA0}"/>
    <cellStyle name="Nota 4 3" xfId="9522" xr:uid="{0919054D-A7C1-48A0-8656-CABC2AA59EAF}"/>
    <cellStyle name="Nota 4 3 2" xfId="9523" xr:uid="{82FF4E0C-37EF-47F7-BFED-D50B2D97E74B}"/>
    <cellStyle name="Nota 4 4" xfId="9524" xr:uid="{F6BC63AA-75CB-4B57-A579-923B0DA13649}"/>
    <cellStyle name="Nota 4 5" xfId="9519" xr:uid="{9332037F-4D14-4F4F-B780-70535C7097B2}"/>
    <cellStyle name="Nota 40" xfId="9525" xr:uid="{4C82DABD-CD32-4767-A0CF-B71BC6BEB6D8}"/>
    <cellStyle name="Nota 41" xfId="9526" xr:uid="{C4D53489-0DB3-4C6B-B1C0-0C4DD6F095A7}"/>
    <cellStyle name="Nota 42" xfId="9527" xr:uid="{B3423C70-6C2F-40DC-814D-6EC474BF7FB6}"/>
    <cellStyle name="Nota 43" xfId="9528" xr:uid="{4789338B-7962-4195-8F73-60708F15FE6A}"/>
    <cellStyle name="Nota 44" xfId="9529" xr:uid="{6FBE874D-18A2-4D81-A9E2-DBB73E7C6A76}"/>
    <cellStyle name="Nota 45" xfId="9530" xr:uid="{396E1E19-3DBE-41FD-9E21-D08C28F57DD7}"/>
    <cellStyle name="Nota 46" xfId="9531" xr:uid="{73C7991F-FDA0-4AD7-8B44-236735C141C1}"/>
    <cellStyle name="Nota 47" xfId="9532" xr:uid="{BA9260F5-FEF3-482F-B355-35C49EF508B3}"/>
    <cellStyle name="Nota 48" xfId="9533" xr:uid="{A781E579-13EE-4159-BC41-A102CC8BB884}"/>
    <cellStyle name="Nota 49" xfId="9534" xr:uid="{BF52B2C3-6118-4035-9045-26588713332F}"/>
    <cellStyle name="Nota 5" xfId="9535" xr:uid="{5FF7BE61-8B90-4A28-AC14-3DF6516C14D5}"/>
    <cellStyle name="Nota 5 2" xfId="9536" xr:uid="{9FFF53E0-0C11-49EA-8107-77896317D57C}"/>
    <cellStyle name="Nota 5 2 2" xfId="9537" xr:uid="{3D3DCC57-2951-4E2E-B036-43158403E0F0}"/>
    <cellStyle name="Nota 5 3" xfId="9538" xr:uid="{61A77854-FE5D-4B9C-90A5-2DA0A46C7243}"/>
    <cellStyle name="Nota 5 3 2" xfId="9539" xr:uid="{E2D15CFD-5D66-4262-80B2-5BE5BB39BFAE}"/>
    <cellStyle name="Nota 5 4" xfId="9540" xr:uid="{B30A3EC6-068A-4FCE-938C-9607FFF2CB8B}"/>
    <cellStyle name="Nota 50" xfId="9541" xr:uid="{92DBC63A-1BFC-439D-8766-44A42EE22E41}"/>
    <cellStyle name="Nota 51" xfId="9542" xr:uid="{808A0928-658E-4BB9-A37A-3A7F7FEBEAEA}"/>
    <cellStyle name="Nota 52" xfId="9543" xr:uid="{3AFDFEB0-CFFF-4CC9-9BD1-19FB056219C6}"/>
    <cellStyle name="Nota 53" xfId="9544" xr:uid="{7868AAB3-237E-4DD7-9AF5-BDBADAC77F40}"/>
    <cellStyle name="Nota 54" xfId="9545" xr:uid="{1CEDA116-6337-4E4A-9A57-1413DBAF8359}"/>
    <cellStyle name="Nota 55" xfId="9546" xr:uid="{F90809D6-FCD0-45B8-9F98-42BB05080903}"/>
    <cellStyle name="Nota 56" xfId="9547" xr:uid="{997E2169-20F1-48E3-8452-4E6480EE9A29}"/>
    <cellStyle name="Nota 57" xfId="9548" xr:uid="{F5C16949-1EB5-496B-A750-30EF144B367A}"/>
    <cellStyle name="Nota 58" xfId="9549" xr:uid="{9B549EDD-D730-4E70-817A-9C91454B53D7}"/>
    <cellStyle name="Nota 59" xfId="9550" xr:uid="{923BF985-D771-4320-8287-05E2BA000FDF}"/>
    <cellStyle name="Nota 6" xfId="9551" xr:uid="{F88C9F1B-B6FD-49A8-87C9-4E65982E8673}"/>
    <cellStyle name="Nota 6 2" xfId="9552" xr:uid="{2C602FF0-6885-4166-A343-DA68E45AE16A}"/>
    <cellStyle name="Nota 6 2 2" xfId="9553" xr:uid="{5C082A6F-7AE9-4BDF-A503-838D82111102}"/>
    <cellStyle name="Nota 6 3" xfId="9554" xr:uid="{451F895A-D208-4BED-BADC-84F51B99EF8F}"/>
    <cellStyle name="Nota 6 3 2" xfId="9555" xr:uid="{7D4055A9-F3A2-469D-A76A-E694491B8DC7}"/>
    <cellStyle name="Nota 6 4" xfId="9556" xr:uid="{7931DBC8-806A-4959-A0A8-F0B28CD7FF3C}"/>
    <cellStyle name="Nota 60" xfId="9557" xr:uid="{DBB8DB03-5D9F-42A7-A947-68ACA08A89F2}"/>
    <cellStyle name="Nota 61" xfId="9558" xr:uid="{580C836F-9246-4680-91EC-46FD3D5D82C4}"/>
    <cellStyle name="Nota 62" xfId="9559" xr:uid="{EFA4DA9D-D8D3-4666-B815-3251F69B13CB}"/>
    <cellStyle name="Nota 63" xfId="9560" xr:uid="{EE1F5861-5705-4BF8-B229-F058C1A1E460}"/>
    <cellStyle name="Nota 64" xfId="9561" xr:uid="{752B2982-5336-4F38-A806-91B71689466D}"/>
    <cellStyle name="Nota 65" xfId="9562" xr:uid="{75695742-0EDA-4EE4-8446-DC3413D2C477}"/>
    <cellStyle name="Nota 66" xfId="9563" xr:uid="{9A5950E1-FBFF-437B-A903-47AA681972B4}"/>
    <cellStyle name="Nota 67" xfId="9564" xr:uid="{D0AD9E60-060F-4AB9-940B-EEE5B1C9D210}"/>
    <cellStyle name="Nota 68" xfId="9565" xr:uid="{9CCB9167-385A-4506-9294-0E89C47C761B}"/>
    <cellStyle name="Nota 69" xfId="9566" xr:uid="{274975BB-2FBA-457E-AE8D-4232CC33A5C2}"/>
    <cellStyle name="Nota 7" xfId="9567" xr:uid="{D5526CA8-70B6-40F2-AC2A-B35944EFBF12}"/>
    <cellStyle name="Nota 7 2" xfId="9568" xr:uid="{1C1A36F2-CA77-4D96-9BC7-A85182BA2E44}"/>
    <cellStyle name="Nota 7 2 2" xfId="9569" xr:uid="{E1BCA304-2E46-4EC0-A423-97E694C23ED0}"/>
    <cellStyle name="Nota 7 3" xfId="9570" xr:uid="{AB8793AE-1F62-4C14-9D92-F802FDC6824D}"/>
    <cellStyle name="Nota 7 3 2" xfId="9571" xr:uid="{265B5710-788A-4BF1-85B0-E58CA19AFABC}"/>
    <cellStyle name="Nota 7 4" xfId="9572" xr:uid="{DBC0D6D1-DBEB-4B17-88A3-0CA29427AF1D}"/>
    <cellStyle name="Nota 70" xfId="9573" xr:uid="{F08BAE87-3E34-4478-B420-E62F3B90A3A7}"/>
    <cellStyle name="Nota 71" xfId="9574" xr:uid="{C56D9600-9F67-4902-853D-A9941F90E1C7}"/>
    <cellStyle name="Nota 72" xfId="9575" xr:uid="{3CDC761D-2129-4682-A5BA-1A58E0D9F207}"/>
    <cellStyle name="Nota 73" xfId="9576" xr:uid="{E687AAF7-4A5D-4896-A1E5-3258321D4CE1}"/>
    <cellStyle name="Nota 74" xfId="9577" xr:uid="{19ABE27F-7C93-4C13-9E6E-96128F3BE0B6}"/>
    <cellStyle name="Nota 75" xfId="9578" xr:uid="{F1370B34-BC44-4106-B0C6-DC9F0C7476CD}"/>
    <cellStyle name="Nota 76" xfId="9579" xr:uid="{F6FE36C3-A14E-48B6-A623-724350DCB495}"/>
    <cellStyle name="Nota 77" xfId="9580" xr:uid="{2D8B5E66-E049-4207-829D-E8BC693F2F88}"/>
    <cellStyle name="Nota 78" xfId="9581" xr:uid="{6E9B2A1C-041C-42CA-8231-FADEC8658D21}"/>
    <cellStyle name="Nota 79" xfId="9582" xr:uid="{A5DB2256-55E0-409D-86E2-17D344061613}"/>
    <cellStyle name="Nota 8" xfId="9583" xr:uid="{8D998FF4-10BE-4AC3-B66D-6938734EEC34}"/>
    <cellStyle name="Nota 8 2" xfId="9584" xr:uid="{8AA8DE62-F0CE-4AEF-8F77-0C156EFBB43C}"/>
    <cellStyle name="Nota 8 2 2" xfId="9585" xr:uid="{A3E02EC2-94C5-4F64-90D6-4B75976D6BED}"/>
    <cellStyle name="Nota 8 3" xfId="9586" xr:uid="{55A0053B-AD2A-4E64-B928-6C306FBE67BB}"/>
    <cellStyle name="Nota 8 3 2" xfId="9587" xr:uid="{049FC81E-AE02-4CCB-BA24-74FDE1E586CE}"/>
    <cellStyle name="Nota 8 4" xfId="9588" xr:uid="{1E3D9885-12E8-466A-AFA1-1CC76DF83447}"/>
    <cellStyle name="Nota 80" xfId="9589" xr:uid="{70639B6E-D0DF-430E-AC3C-86B51F065192}"/>
    <cellStyle name="Nota 81" xfId="9590" xr:uid="{E17D5674-CA9B-4990-B73A-3BDFDBB3BBE4}"/>
    <cellStyle name="Nota 82" xfId="9591" xr:uid="{0B746D8C-D795-482F-A210-44F6C28EDB5E}"/>
    <cellStyle name="Nota 83" xfId="9592" xr:uid="{43204682-E9C3-49EC-9AFC-51030B827DF0}"/>
    <cellStyle name="Nota 84" xfId="9593" xr:uid="{E9A7A2D1-D06B-4C48-B009-46CA78876EB4}"/>
    <cellStyle name="Nota 85" xfId="9594" xr:uid="{8ADDAD60-EE55-45E5-9B05-750E5B094FC9}"/>
    <cellStyle name="Nota 86" xfId="9595" xr:uid="{636D7FC7-B49D-40A5-BC91-7534904E179F}"/>
    <cellStyle name="Nota 87" xfId="9596" xr:uid="{82471019-1992-44EE-833A-5AB0392F8CCF}"/>
    <cellStyle name="Nota 88" xfId="9597" xr:uid="{B209CA40-CA6D-43DB-9A97-8ED72C8982C6}"/>
    <cellStyle name="Nota 89" xfId="9598" xr:uid="{9F7FC37D-7CBE-4D03-9BD8-8A7B3E517095}"/>
    <cellStyle name="Nota 9" xfId="9599" xr:uid="{6B3DBF8B-8F64-408E-B5A6-7E3F7804DFBD}"/>
    <cellStyle name="Nota 9 2" xfId="9600" xr:uid="{DAFF0E66-A1DB-4A7C-9AD6-316E4EB92D1B}"/>
    <cellStyle name="Nota 9 2 2" xfId="9601" xr:uid="{66CF6A1B-4224-47D2-979F-C6B06DEA7D8B}"/>
    <cellStyle name="Nota 9 3" xfId="9602" xr:uid="{27D16B24-F29B-48E9-A68A-6D0A66094E11}"/>
    <cellStyle name="Nota 9 3 2" xfId="9603" xr:uid="{56924917-C474-430A-95DD-726786263273}"/>
    <cellStyle name="Nota 9 4" xfId="9604" xr:uid="{D5CEC732-F776-4932-872A-8CE692542B41}"/>
    <cellStyle name="Nota 90" xfId="9605" xr:uid="{43E9F38C-839E-44C4-A19A-94592CA76BB4}"/>
    <cellStyle name="Nota 91" xfId="9606" xr:uid="{788CC659-32A5-4319-8086-20FDF5BE85B4}"/>
    <cellStyle name="Nota 92" xfId="9607" xr:uid="{6F38A0A7-F2C5-487F-878D-0AB38C8FAB73}"/>
    <cellStyle name="Nota 93" xfId="9608" xr:uid="{9AA00AE5-F6B1-466F-8131-C309496C9A60}"/>
    <cellStyle name="Nota 94" xfId="9609" xr:uid="{2A7CFC64-93C4-494A-B1F1-11B1C8AE6089}"/>
    <cellStyle name="Nota 95" xfId="9610" xr:uid="{C0CB5B5F-4027-4CEB-8C36-FB873F51F0B9}"/>
    <cellStyle name="Nota 96" xfId="9611" xr:uid="{0FDD6D6C-530E-4E04-9E18-14952FA8BD96}"/>
    <cellStyle name="Nota 97" xfId="9612" xr:uid="{BD5F0EB9-C381-4017-AFCA-7AB6E17EC473}"/>
    <cellStyle name="Nota 98" xfId="9613" xr:uid="{F063F8D0-67A7-4260-9963-E41593525E1F}"/>
    <cellStyle name="Nota 99" xfId="9614" xr:uid="{E0B00514-7F32-4AAD-A0C1-59F311ABA57E}"/>
    <cellStyle name="Notas" xfId="9615" xr:uid="{E82E3E84-108E-417C-AC27-78B74EFEFCFC}"/>
    <cellStyle name="Notas 2" xfId="9616" xr:uid="{7C09D925-1637-4B99-AF0E-5DB497AFC497}"/>
    <cellStyle name="Notas 2 2" xfId="10855" xr:uid="{3595D62E-7FD9-4D29-9C03-E35B05C0EA29}"/>
    <cellStyle name="Notas 2 2 2" xfId="12938" xr:uid="{E9FFFA24-2353-4C1D-BB05-DFC181EC4339}"/>
    <cellStyle name="Notas 2 2 2 2" xfId="17061" xr:uid="{98C27902-3DBD-44BD-835F-55511FCC1B5E}"/>
    <cellStyle name="Notas 2 2 3" xfId="17034" xr:uid="{591D71CB-F42C-44DD-A3CF-2CE75F050101}"/>
    <cellStyle name="Notas 2 3" xfId="17000" xr:uid="{02071019-D1B6-4F5D-8D29-62DBC7D3F860}"/>
    <cellStyle name="Notas 3" xfId="10854" xr:uid="{EE2A9694-C512-4591-B8CE-C0A0FA12776B}"/>
    <cellStyle name="Notas 3 2" xfId="12937" xr:uid="{3892CDDB-EA74-4BDC-9764-714B48A3E27D}"/>
    <cellStyle name="Notas 3 2 2" xfId="17060" xr:uid="{43882621-D00B-4E94-B03A-137D018AAEB8}"/>
    <cellStyle name="Notas 3 3" xfId="17033" xr:uid="{FAF3596B-9DA0-439F-BE57-76B030AC7F48}"/>
    <cellStyle name="Notas 4" xfId="16999" xr:uid="{82A14C64-4503-4644-AF06-04B1035524D3}"/>
    <cellStyle name="Note 2" xfId="48" xr:uid="{9127A3E5-5119-4D26-99B5-6750F22BC0D1}"/>
    <cellStyle name="Note 2 2" xfId="262" xr:uid="{D357285F-4A9F-4223-9D74-FC3738FB145F}"/>
    <cellStyle name="Note 2 2 2" xfId="10857" xr:uid="{E2B23BB2-B8AC-4869-BAB0-8A94B0C504EF}"/>
    <cellStyle name="Note 2 2 2 2" xfId="12940" xr:uid="{B3BFB45A-5DA4-49FF-A66D-CD588CE630BA}"/>
    <cellStyle name="Note 2 2 2 2 2" xfId="17063" xr:uid="{F1233044-9957-4640-87A7-99C687D86B36}"/>
    <cellStyle name="Note 2 2 2 3" xfId="17036" xr:uid="{F5D4CA90-4405-4B8B-9CF1-054A5B37342C}"/>
    <cellStyle name="Note 2 2 3" xfId="17002" xr:uid="{5FB1C1DE-CCCA-4EB3-8B3B-FAF097FB0135}"/>
    <cellStyle name="Note 2 2 4" xfId="9618" xr:uid="{19C5A3D2-0F10-49FF-9C01-B0D514BCF0CF}"/>
    <cellStyle name="Note 2 3" xfId="412" xr:uid="{ABEBC3B6-E54D-4F94-8310-E19D2720C24F}"/>
    <cellStyle name="Note 2 3 2" xfId="12939" xr:uid="{364F7321-8447-4641-927B-645C11B64981}"/>
    <cellStyle name="Note 2 3 2 2" xfId="17062" xr:uid="{25AEF6D1-A659-4B9A-A263-B9BBE0709E1C}"/>
    <cellStyle name="Note 2 3 3" xfId="17035" xr:uid="{F5CFB0B3-970E-4E06-848F-AD5F981B6B94}"/>
    <cellStyle name="Note 2 3 4" xfId="10856" xr:uid="{42069461-EC35-48AF-9E83-38BBB7D79129}"/>
    <cellStyle name="Note 2 4" xfId="17001" xr:uid="{FEB27E7D-3ABC-4557-A0CE-4D5703F884CB}"/>
    <cellStyle name="Note 2 5" xfId="9617" xr:uid="{C1E10B9A-3FC5-46ED-B8B8-06FE599B6A50}"/>
    <cellStyle name="Note 2 6" xfId="17393" xr:uid="{1B72AED8-3273-4E95-A45B-D905B9B33D05}"/>
    <cellStyle name="Note 3" xfId="29" xr:uid="{1C20D6DD-3175-4563-82D4-193E6D8EF0F5}"/>
    <cellStyle name="Note 3 2" xfId="274" xr:uid="{5CBB0A9A-FA85-443E-A777-AA92E310D1FB}"/>
    <cellStyle name="Note 3 2 2" xfId="340" xr:uid="{46B2A96E-EB3D-4CA9-B4EB-4C92CFB256B7}"/>
    <cellStyle name="Note 3 2 2 2" xfId="12942" xr:uid="{5CB7F01B-FB3A-4FEC-858A-3CAD13803A6B}"/>
    <cellStyle name="Note 3 2 2 2 2" xfId="17065" xr:uid="{5704BD1E-D575-4FE7-85E0-6AF569CC9FEF}"/>
    <cellStyle name="Note 3 2 2 3" xfId="17038" xr:uid="{46C893BD-AD6A-40FC-AD01-2250E02C6528}"/>
    <cellStyle name="Note 3 2 2 4" xfId="10859" xr:uid="{8EFE032F-4484-4FB2-B556-ABD032704C29}"/>
    <cellStyle name="Note 3 2 3" xfId="17004" xr:uid="{A1446DB7-B5F6-4416-994A-840883BEAD42}"/>
    <cellStyle name="Note 3 2 4" xfId="9620" xr:uid="{F91E55C7-A7D9-4932-A9E0-4AE154F6D730}"/>
    <cellStyle name="Note 3 3" xfId="10858" xr:uid="{B766A1DA-A1DD-4D11-A7E2-859AE258F6B9}"/>
    <cellStyle name="Note 3 3 2" xfId="12941" xr:uid="{701B1718-E07B-467D-815D-D4DA09E54320}"/>
    <cellStyle name="Note 3 3 2 2" xfId="17064" xr:uid="{8FDDDA99-4547-4E85-B36F-986FB13E5172}"/>
    <cellStyle name="Note 3 3 3" xfId="17037" xr:uid="{278AF39A-F6DB-4530-9C5E-BBE8020564E2}"/>
    <cellStyle name="Note 3 4" xfId="17003" xr:uid="{02A0065A-7ABA-4E48-9F20-F90F676BD9FE}"/>
    <cellStyle name="Note 3 5" xfId="9619" xr:uid="{90B011A5-D3DF-4FAB-9925-366094CED4EA}"/>
    <cellStyle name="Note 4" xfId="9621" xr:uid="{D9A80DD3-8F9D-44D3-8B2A-C694B06EDDA3}"/>
    <cellStyle name="Note 4 2" xfId="9622" xr:uid="{D0503B04-94DA-4407-8FB3-C71D377827B7}"/>
    <cellStyle name="Note 4 2 2" xfId="10861" xr:uid="{38F5BAEA-00D6-49D3-A25D-9C6AAE49C0DF}"/>
    <cellStyle name="Note 4 2 2 2" xfId="12944" xr:uid="{C65FD88D-4D68-4DFC-94DB-97FF72F739E7}"/>
    <cellStyle name="Note 4 2 2 2 2" xfId="17067" xr:uid="{7F9320B4-5C5D-4553-A4AE-D1B9C7772C93}"/>
    <cellStyle name="Note 4 2 2 3" xfId="17040" xr:uid="{966DAA2B-818E-4C5F-8582-3EF43807CFB3}"/>
    <cellStyle name="Note 4 2 3" xfId="17006" xr:uid="{65F84916-E3BD-4C4A-A327-BB47DF42DAD9}"/>
    <cellStyle name="Note 4 3" xfId="10860" xr:uid="{FB3E4CFE-F54B-46A0-90E2-0CF94686FAD8}"/>
    <cellStyle name="Note 4 3 2" xfId="12943" xr:uid="{C40B0CE1-B5AF-4E85-9B66-44166A08CDE4}"/>
    <cellStyle name="Note 4 3 2 2" xfId="17066" xr:uid="{C9C1F413-C4E4-49EF-B43D-F9EE256EC9CD}"/>
    <cellStyle name="Note 4 3 3" xfId="17039" xr:uid="{17F260D1-65E8-4B4C-890F-0D433D7922BC}"/>
    <cellStyle name="Note 4 4" xfId="17005" xr:uid="{AFBE0FBE-4942-4E7D-8A7E-83B85E8C207A}"/>
    <cellStyle name="Note 5" xfId="9623" xr:uid="{8CAEFE61-2782-44C2-9720-917FE0F72D4D}"/>
    <cellStyle name="Note 5 2" xfId="10862" xr:uid="{56A110D1-E185-4AF7-94B8-3B4F3F22C48E}"/>
    <cellStyle name="Note 5 2 2" xfId="12945" xr:uid="{4AF957A1-55CD-4813-AE44-AF1DC58494DF}"/>
    <cellStyle name="Note 5 2 2 2" xfId="17068" xr:uid="{D81C8833-6111-44D8-BFAF-954E0261FEC9}"/>
    <cellStyle name="Note 5 2 3" xfId="17041" xr:uid="{55CC7E84-BB0E-4C89-BB07-89F17D207BB9}"/>
    <cellStyle name="Note 5 3" xfId="17007" xr:uid="{EF92270E-16A0-4B28-B58D-99A53E9B16E0}"/>
    <cellStyle name="Note 6" xfId="9624" xr:uid="{EEDFAC44-BBBC-49B1-AE3B-F7D40562BF9F}"/>
    <cellStyle name="Note 6 2" xfId="10863" xr:uid="{D4A8AA4E-00C1-4E8B-8B52-E624D3F5449F}"/>
    <cellStyle name="Note 6 2 2" xfId="12946" xr:uid="{49CD2EF4-67E0-4BA3-A375-38046291428D}"/>
    <cellStyle name="Note 6 2 2 2" xfId="17069" xr:uid="{DCCAC266-AF1B-4254-9B80-5060F053619F}"/>
    <cellStyle name="Note 6 2 3" xfId="17042" xr:uid="{7D83409C-2ABE-4247-B4E1-EAE38C5D189B}"/>
    <cellStyle name="Note 6 3" xfId="17008" xr:uid="{CDC1F041-D096-4395-9700-6F41E1BA699F}"/>
    <cellStyle name="NPPESalesPct" xfId="9625" xr:uid="{FA3A3AE7-FB80-4D42-A23C-C4427B50E58B}"/>
    <cellStyle name="Number" xfId="9626" xr:uid="{35CB8AD6-451F-47EE-B263-1B92A5E33908}"/>
    <cellStyle name="Number [0]" xfId="9627" xr:uid="{EF3F3854-0D4D-486C-8186-324A297D32D1}"/>
    <cellStyle name="Number [1]" xfId="9628" xr:uid="{CAADCD00-CADB-45AB-ADAE-0CB8C71162FC}"/>
    <cellStyle name="Number [2]" xfId="9629" xr:uid="{9D82902D-B444-4E02-BF3F-D95169A26725}"/>
    <cellStyle name="Number 2" xfId="9630" xr:uid="{FB739B01-9C99-483C-8100-73BF58D02053}"/>
    <cellStyle name="Number 3" xfId="9631" xr:uid="{4810DFEB-6B2C-4423-8DA0-FC52843527BC}"/>
    <cellStyle name="Number 4" xfId="9632" xr:uid="{F2A7BFD1-A877-4C8A-89ED-B79ED10CDD2D}"/>
    <cellStyle name="Number_base DCF" xfId="9633" xr:uid="{1AC1E9DF-1F44-476D-8BC8-CD15C59CDEB2}"/>
    <cellStyle name="NWI%S" xfId="9634" xr:uid="{E27CEA00-6451-40AF-8DFD-F3E9D834547A}"/>
    <cellStyle name="N嗯rmal_Workbook1 Chart 2" xfId="9635" xr:uid="{637AB2E6-1F43-4569-BDE8-2466CFC5C972}"/>
    <cellStyle name="orca" xfId="9636" xr:uid="{4165D98A-7C78-47CC-93F3-04F44BA4F344}"/>
    <cellStyle name="orca 2" xfId="11324" xr:uid="{EAC094B6-5014-4374-947D-F9CB2AA80610}"/>
    <cellStyle name="orca 2 2" xfId="12537" xr:uid="{EDA12951-4593-42AB-8481-C6D5DDC027B3}"/>
    <cellStyle name="orca 2 3" xfId="12602" xr:uid="{3A137128-5BB7-415D-B2B3-05F8CABBCEFE}"/>
    <cellStyle name="orca 3" xfId="10864" xr:uid="{4A3D12D4-EEDE-4469-8491-24D710B69B34}"/>
    <cellStyle name="orca 3 2" xfId="12440" xr:uid="{9B24BA40-A641-4BDC-B0ED-57F8D130A016}"/>
    <cellStyle name="orca 3 3" xfId="12210" xr:uid="{62248D32-D8D8-4FA3-91E3-6B9A1E0CF559}"/>
    <cellStyle name="orca 4" xfId="12342" xr:uid="{F1312D7C-F654-4F53-BE85-4D73358A0D97}"/>
    <cellStyle name="orca 5" xfId="12339" xr:uid="{73D3FD10-3D66-44C8-BB07-C95BB8483906}"/>
    <cellStyle name="OT" xfId="9637" xr:uid="{C1B72F29-4CB5-4105-AE47-418B5079E175}"/>
    <cellStyle name="Output 2" xfId="49" xr:uid="{AC060D96-19B2-4249-9C06-2CC2A61826BD}"/>
    <cellStyle name="Output 2 2" xfId="263" xr:uid="{2E5DBF9A-9A68-4BD0-B091-4AE5A514B479}"/>
    <cellStyle name="Output 2 2 2" xfId="10866" xr:uid="{1535EE92-D953-4D2C-AE7D-4D678F8E5E0B}"/>
    <cellStyle name="Output 2 2 3" xfId="9639" xr:uid="{E4F3E7DA-B922-433F-94E2-4CE9A0A34FC5}"/>
    <cellStyle name="Output 2 3" xfId="413" xr:uid="{57653EA7-219C-4B8B-9F9E-6810E1247CC2}"/>
    <cellStyle name="Output 2 3 2" xfId="10865" xr:uid="{099A5C0C-F4E8-408F-8286-5F5515507CD6}"/>
    <cellStyle name="Output 2 4" xfId="9638" xr:uid="{54A3CBA0-9542-42C9-9B0A-DA8FBB30F0D8}"/>
    <cellStyle name="Output 2 5" xfId="17394" xr:uid="{134D4D85-F03F-49F4-B92F-AD97EDE716F4}"/>
    <cellStyle name="Output 3" xfId="24" xr:uid="{5A2E547F-0764-494B-80BD-3BFA27750A44}"/>
    <cellStyle name="Output 3 2" xfId="9641" xr:uid="{A13ADE9B-A9FC-44A8-9B94-763820CE025D}"/>
    <cellStyle name="Output 3 2 2" xfId="10868" xr:uid="{3099D53B-0338-4C15-B000-7291348446EB}"/>
    <cellStyle name="Output 3 3" xfId="10867" xr:uid="{2D49E85D-3AC3-4A1A-9592-A807C22CD8EC}"/>
    <cellStyle name="Output 3 4" xfId="9640" xr:uid="{F14E24BE-F130-4E73-B33C-069823B4E223}"/>
    <cellStyle name="Output 4" xfId="116" xr:uid="{779AD46C-173B-46EE-997A-519A8FCF9B98}"/>
    <cellStyle name="Output 4 2" xfId="10869" xr:uid="{684DB2FA-E683-4A73-91F7-A9091F728A71}"/>
    <cellStyle name="Output 4 3" xfId="9642" xr:uid="{4832D2DB-7A5C-47A1-8569-4E2328D36ADA}"/>
    <cellStyle name="Output 5" xfId="414" xr:uid="{7E45F1E3-9516-4FAB-B14C-E829941244FE}"/>
    <cellStyle name="Output Amounts" xfId="9643" xr:uid="{E1DAF602-2A38-4394-9005-830278464BF9}"/>
    <cellStyle name="Output Column Headings" xfId="9644" xr:uid="{5739E3F3-7FEA-4BDD-B696-E3932D57FEF5}"/>
    <cellStyle name="Output Line Items" xfId="9645" xr:uid="{2C42D87E-57EC-4327-89FB-C23453244A26}"/>
    <cellStyle name="Output Report Heading" xfId="9646" xr:uid="{0DDD6692-6B7D-4CF2-952F-B9380701A6ED}"/>
    <cellStyle name="Output Report Title" xfId="9647" xr:uid="{C4C20F56-012C-4EDA-9517-585438A8E11D}"/>
    <cellStyle name="Page Number" xfId="9648" xr:uid="{C607A728-E75C-4862-8DDD-927050273B79}"/>
    <cellStyle name="paula" xfId="9649" xr:uid="{8CE3F437-7D9A-4103-9FE6-B1D3743D6B0E}"/>
    <cellStyle name="pc1" xfId="9650" xr:uid="{65D9CB68-5D2B-4B2C-B087-9C052407F817}"/>
    <cellStyle name="Percent" xfId="4" builtinId="5"/>
    <cellStyle name="Percent [0]" xfId="9651" xr:uid="{0C79EFED-29DB-4187-B3CA-58749AD050B3}"/>
    <cellStyle name="Percent [1]" xfId="9652" xr:uid="{61065A3F-2013-4D1D-8EB2-265405400428}"/>
    <cellStyle name="Percent [2]" xfId="558" xr:uid="{A23C7827-C4AC-448F-992F-DDBEEF60C9C1}"/>
    <cellStyle name="Percent [2] 2" xfId="9653" xr:uid="{2EDB84E2-FBA7-4D46-8078-6CF6856F4C4E}"/>
    <cellStyle name="Percent [2] 3" xfId="9654" xr:uid="{565147AC-225E-4C80-BE1D-63ED5BB37845}"/>
    <cellStyle name="Percent [2] 4" xfId="9655" xr:uid="{E2D121FC-AB13-4087-AC4F-C1D479D65323}"/>
    <cellStyle name="Percent 0.0%" xfId="9656" xr:uid="{F9950C7E-D96B-4339-ADAF-119395678235}"/>
    <cellStyle name="Percent 10" xfId="17304" xr:uid="{D3AABDF7-0A45-4082-B803-A174C2E546A9}"/>
    <cellStyle name="Percent 11" xfId="2694" xr:uid="{BEC9A218-D029-4D01-9316-10C7FB61D066}"/>
    <cellStyle name="Percent 2" xfId="12" xr:uid="{AACFF70C-D8B4-40FF-AF44-89C532AE5DFE}"/>
    <cellStyle name="Percent 2 2" xfId="265" xr:uid="{39E1CFD4-3C2A-495F-A8D7-0FFAE055FF51}"/>
    <cellStyle name="Percent 2 3" xfId="264" xr:uid="{76D498F0-9254-4AB0-885D-33C0184509E1}"/>
    <cellStyle name="Percent 2 4" xfId="136" xr:uid="{AA5D6EB2-5FAD-4E38-B94D-C35269109D2C}"/>
    <cellStyle name="Percent 2 5" xfId="17576" xr:uid="{5468965A-B09B-455D-9B36-6BA87F770B9F}"/>
    <cellStyle name="Percent 3" xfId="266" xr:uid="{9E738F6C-0B92-4DD3-BFBD-E8FA84B880C7}"/>
    <cellStyle name="Percent 3 2" xfId="9658" xr:uid="{61350013-8571-464E-B31F-D6BA97986316}"/>
    <cellStyle name="Percent 3 2 2" xfId="9659" xr:uid="{F2E119B5-83F8-4ED9-8307-C966CB377D0D}"/>
    <cellStyle name="Percent 3 2 3" xfId="9660" xr:uid="{EE8E5790-4103-471C-8341-F454B42232DC}"/>
    <cellStyle name="Percent 3 3" xfId="17419" xr:uid="{CF105E0A-03BE-4F33-B69F-5FD5848445E2}"/>
    <cellStyle name="Percent 4" xfId="17178" xr:uid="{73D6D996-F706-4EB6-9FCE-29A7C5BAA5BC}"/>
    <cellStyle name="Percent 5" xfId="17185" xr:uid="{4BFDF94A-E8C8-459F-A0ED-8C6A81066345}"/>
    <cellStyle name="Percent 6" xfId="17194" xr:uid="{FC7669BD-3BA8-445F-A3C6-A22F62F670D8}"/>
    <cellStyle name="Percent 7" xfId="17206" xr:uid="{0B655D3A-A855-4B9B-83F3-07CFF7D5248E}"/>
    <cellStyle name="Percent 8" xfId="17305" xr:uid="{BEB4BD47-DC94-4594-A923-6C3FA070FC99}"/>
    <cellStyle name="Percent 9" xfId="17306" xr:uid="{F4E52C11-97D6-4E32-886A-72FA45673D6F}"/>
    <cellStyle name="PercentSales" xfId="9661" xr:uid="{26973832-0509-45BA-90E9-86581F78D4B3}"/>
    <cellStyle name="Percentual" xfId="108" xr:uid="{56297DE0-C4A0-4D7B-8018-975B1160FF6F}"/>
    <cellStyle name="PillarData" xfId="9663" xr:uid="{B5A7FA90-E167-4237-8B0D-783C2E41BCA7}"/>
    <cellStyle name="PillarHeading" xfId="9664" xr:uid="{67F5DB88-A1B1-49D2-AA5E-77FFD22C9F67}"/>
    <cellStyle name="PillarText" xfId="9665" xr:uid="{9A5E7444-BB18-4F31-9558-D767226E7FC3}"/>
    <cellStyle name="PillarTotal" xfId="9666" xr:uid="{7DFA0D5D-D342-444E-ABBE-95AB6D74A6DD}"/>
    <cellStyle name="planilhas" xfId="9667" xr:uid="{CFBFEB87-934D-4BA4-AC94-05E7255D0303}"/>
    <cellStyle name="Ponto" xfId="109" xr:uid="{4BD4A568-8DE9-4907-8C31-07F5C1BFD5FA}"/>
    <cellStyle name="Porcentagem 10" xfId="9668" xr:uid="{56C6A7C9-6109-4DC5-9729-B78FD49E6AFE}"/>
    <cellStyle name="Porcentagem 10 2" xfId="9669" xr:uid="{3F690305-2350-48C8-9C2D-B525A09D61DA}"/>
    <cellStyle name="Porcentagem 10 2 2" xfId="9670" xr:uid="{3C8A1F1E-17DD-4496-B980-C92493F38682}"/>
    <cellStyle name="Porcentagem 10 3" xfId="9671" xr:uid="{24CD7A73-18CF-40DC-9B31-348A19B7352A}"/>
    <cellStyle name="Porcentagem 10 3 2" xfId="9672" xr:uid="{24817094-C229-49AF-9484-9F83260D857B}"/>
    <cellStyle name="Porcentagem 10 4" xfId="9673" xr:uid="{46897793-4501-4E8F-A4AF-F796A413B369}"/>
    <cellStyle name="Porcentagem 10 5" xfId="9674" xr:uid="{ADF0726B-A5DF-44C8-B98C-60F18BB68CAF}"/>
    <cellStyle name="Porcentagem 11" xfId="9675" xr:uid="{6F7FDE35-3750-4E18-9546-9E6B49AA4EA8}"/>
    <cellStyle name="Porcentagem 11 2" xfId="9676" xr:uid="{EC7936D5-71C9-47B9-BB91-D4C85BDE8125}"/>
    <cellStyle name="Porcentagem 12" xfId="9677" xr:uid="{F3DA3A58-59F2-499B-A58C-7E76B3BD8F4E}"/>
    <cellStyle name="Porcentagem 12 2" xfId="9678" xr:uid="{0109B067-2A95-45B4-90FB-5696E4B1383C}"/>
    <cellStyle name="Porcentagem 13" xfId="9679" xr:uid="{017BF73A-4C79-4FE5-8AA4-B5B8E6F8A5D1}"/>
    <cellStyle name="Porcentagem 13 2" xfId="9680" xr:uid="{56AD731F-5608-4E83-A798-8864F69D282E}"/>
    <cellStyle name="Porcentagem 14" xfId="9681" xr:uid="{B3E5ED55-1D57-4C35-BFE8-D3AA6B48DF19}"/>
    <cellStyle name="Porcentagem 14 2" xfId="9682" xr:uid="{3D115A36-011C-414D-861E-A6132A256856}"/>
    <cellStyle name="Porcentagem 15" xfId="9683" xr:uid="{00AAE8E8-9B44-489A-BB58-EB30727E6C05}"/>
    <cellStyle name="Porcentagem 15 2" xfId="9684" xr:uid="{6ED9FC99-E473-4A3C-90A3-BD64472993A9}"/>
    <cellStyle name="Porcentagem 15 2 2" xfId="9685" xr:uid="{6A8FC07E-E4DC-4CA3-976A-52F629B8F517}"/>
    <cellStyle name="Porcentagem 15 2 2 2" xfId="9686" xr:uid="{5AFBFA5A-39DB-4062-9F47-274CEC74009A}"/>
    <cellStyle name="Porcentagem 15 2 3" xfId="9687" xr:uid="{CDF55E62-1B2C-4025-9391-31879F1AEC57}"/>
    <cellStyle name="Porcentagem 15 3" xfId="9688" xr:uid="{549DEE43-F226-4D4E-BDA5-10CF4FB7D6CA}"/>
    <cellStyle name="Porcentagem 16" xfId="9689" xr:uid="{3FFAFB44-0022-4AC2-BE8F-3226E5CA9FA5}"/>
    <cellStyle name="Porcentagem 16 2" xfId="9690" xr:uid="{D3E4B123-69F3-4004-8471-CE38132A23AE}"/>
    <cellStyle name="Porcentagem 17" xfId="9691" xr:uid="{AB6042DE-F9FE-4EE4-B9A5-348BC17E19A8}"/>
    <cellStyle name="Porcentagem 18" xfId="9692" xr:uid="{6B5EC81F-D8F3-478A-B052-667C01E287D5}"/>
    <cellStyle name="Porcentagem 19" xfId="9693" xr:uid="{1E394971-09AB-4473-82C8-7F8E974E6B78}"/>
    <cellStyle name="Porcentagem 2" xfId="110" xr:uid="{E0540911-06C4-4684-87BA-2823C43C3335}"/>
    <cellStyle name="Porcentagem 2 2" xfId="111" xr:uid="{90D0527A-53BF-4152-AE09-EA77CEE729E8}"/>
    <cellStyle name="Porcentagem 2 2 2" xfId="9695" xr:uid="{9E475587-D07A-43A5-9C1B-00D1040A6862}"/>
    <cellStyle name="Porcentagem 2 2 2 2" xfId="9696" xr:uid="{F0FCDF4B-3629-424C-8F80-D14866A03EA7}"/>
    <cellStyle name="Porcentagem 2 2 2 3" xfId="9697" xr:uid="{21568CD7-4DB6-4734-99A0-ED1848E926E7}"/>
    <cellStyle name="Porcentagem 2 2 2 4" xfId="17500" xr:uid="{BCC57CDE-6202-4495-A663-EB4B2CEB7004}"/>
    <cellStyle name="Porcentagem 2 2 3" xfId="9698" xr:uid="{94BFA8A7-69CE-4A47-8081-D6D6FE230CA7}"/>
    <cellStyle name="Porcentagem 2 2 3 2" xfId="9699" xr:uid="{AAD80F91-23B2-4C23-B6B7-484ACCC7A6AF}"/>
    <cellStyle name="Porcentagem 2 2 3 3" xfId="9700" xr:uid="{B8582DB8-ADB5-4EC8-8B36-92865197A266}"/>
    <cellStyle name="Porcentagem 2 2 4" xfId="9701" xr:uid="{A813E442-BBC6-4832-B2F3-1585982153CC}"/>
    <cellStyle name="Porcentagem 2 2 4 2" xfId="9702" xr:uid="{BDBEF1F1-2974-404B-BAD9-F98AFAC8CDAF}"/>
    <cellStyle name="Porcentagem 2 2 4 3" xfId="9703" xr:uid="{1FD3A3C3-F67F-4F62-886B-5F5CACCCFCC3}"/>
    <cellStyle name="Porcentagem 2 2 5" xfId="9704" xr:uid="{7EFE1B36-DDD3-4C16-8591-29C1D4507381}"/>
    <cellStyle name="Porcentagem 2 2 6" xfId="9705" xr:uid="{B5CABF26-AD2A-49B6-A205-91B9045B76DC}"/>
    <cellStyle name="Porcentagem 2 2 7" xfId="9694" xr:uid="{4FD0DEDB-3D17-4485-A1AB-24C4B6A4C01C}"/>
    <cellStyle name="Porcentagem 2 2 8" xfId="559" xr:uid="{3BBC8D4E-B3FB-4028-BE3F-2D378FF754FC}"/>
    <cellStyle name="Porcentagem 2 3" xfId="157" xr:uid="{3DAA555F-6A93-4DF5-8FCC-94F91EEC0089}"/>
    <cellStyle name="Porcentagem 2 3 2" xfId="9706" xr:uid="{53DB1178-B5B5-4939-BAA5-8CA128964C7D}"/>
    <cellStyle name="Porcentagem 2 3 3" xfId="567" xr:uid="{AE363855-9153-4CFC-AF64-CC6B96038557}"/>
    <cellStyle name="Porcentagem 2 3 4" xfId="17499" xr:uid="{B2C02ACD-8E40-4B9E-A78D-006876063F23}"/>
    <cellStyle name="Porcentagem 2 4" xfId="9707" xr:uid="{02216981-664E-4D8F-9645-7FFF7641829E}"/>
    <cellStyle name="Porcentagem 2 4 2" xfId="9708" xr:uid="{AE686B2E-F436-4F23-876A-710F1B490608}"/>
    <cellStyle name="Porcentagem 2 5" xfId="9709" xr:uid="{30704918-FA6B-41F1-8296-2906048BFC6A}"/>
    <cellStyle name="Porcentagem 2 5 2" xfId="9710" xr:uid="{2C500397-F36F-44B9-96C6-B6533B9DBC91}"/>
    <cellStyle name="Porcentagem 2 6" xfId="10645" xr:uid="{C0AA4144-E216-4599-944F-E0680E151E70}"/>
    <cellStyle name="Porcentagem 2 7" xfId="11409" xr:uid="{F98ED4A1-C58A-4D62-8A7B-E941C6228070}"/>
    <cellStyle name="Porcentagem 2 8" xfId="17404" xr:uid="{B85B71CF-D7A7-40A7-A67A-60BAAA6E3B4B}"/>
    <cellStyle name="Porcentagem 2_BDZAO" xfId="9711" xr:uid="{0C94F8C6-CD1F-4588-9159-70036F3035A1}"/>
    <cellStyle name="Porcentagem 20" xfId="9712" xr:uid="{15DA64B7-7FBE-4400-B99F-FD696FAE7641}"/>
    <cellStyle name="Porcentagem 21" xfId="9713" xr:uid="{DA47B34B-1AD5-4553-93B4-5254C01A829D}"/>
    <cellStyle name="Porcentagem 22" xfId="10635" xr:uid="{C0A7C9C6-7B67-428E-9523-6EE3A3BC4A2A}"/>
    <cellStyle name="Porcentagem 23" xfId="12611" xr:uid="{67A5BEDF-0FC4-4037-BDBC-6C60625E4B5E}"/>
    <cellStyle name="Porcentagem 23 2" xfId="15504" xr:uid="{530B12FB-C487-4C09-AA1B-8912464091D6}"/>
    <cellStyle name="Porcentagem 3" xfId="112" xr:uid="{33FDEA82-48C5-4911-AA53-DCF1FFDD9677}"/>
    <cellStyle name="Porcentagem 3 2" xfId="113" xr:uid="{A3BC3A42-C41B-4E10-9F65-EFEBD0B2AECB}"/>
    <cellStyle name="Porcentagem 3 2 2" xfId="158" xr:uid="{A63FB492-E74F-4912-B00D-E15276D9FE67}"/>
    <cellStyle name="Porcentagem 3 2 3" xfId="9714" xr:uid="{02E5B65A-5EF9-4758-BD9B-4519A7CE2538}"/>
    <cellStyle name="Porcentagem 3 3" xfId="9715" xr:uid="{305AC062-287B-43AB-96BC-653B15113B8F}"/>
    <cellStyle name="Porcentagem 3 4" xfId="9716" xr:uid="{29D22E90-2E64-4C9A-9CC1-80805FABD9C6}"/>
    <cellStyle name="Porcentagem 4" xfId="9717" xr:uid="{962BBDEE-85F2-4EDE-924A-4851C1891999}"/>
    <cellStyle name="Porcentagem 4 2" xfId="9718" xr:uid="{538F9A62-A4CD-4BEC-BCA9-1CD382F9E4A7}"/>
    <cellStyle name="Porcentagem 4 2 2" xfId="9719" xr:uid="{D62785E7-A34B-418A-8DD5-B6525C37C0D7}"/>
    <cellStyle name="Porcentagem 4 2 2 2" xfId="9720" xr:uid="{BE768F27-B81C-45BB-8CAA-043FEEE6ECF4}"/>
    <cellStyle name="Porcentagem 4 2 3" xfId="9721" xr:uid="{6C19C6A6-7D65-443F-895F-866BBC9927EF}"/>
    <cellStyle name="Porcentagem 4 2 3 2" xfId="9722" xr:uid="{631DE32A-B43D-431B-9170-12441D566F27}"/>
    <cellStyle name="Porcentagem 4 2 4" xfId="9723" xr:uid="{694159E8-2155-43A3-B670-17923F44805E}"/>
    <cellStyle name="Porcentagem 4 3" xfId="9724" xr:uid="{C7BB5853-F27B-4871-89E7-908181CB777C}"/>
    <cellStyle name="Porcentagem 4 3 2" xfId="9725" xr:uid="{9C6C009C-BDD1-40C2-AEE7-525511B6C8D5}"/>
    <cellStyle name="Porcentagem 4 3 2 2" xfId="9726" xr:uid="{E04B1490-763D-4FD4-9D29-073032BD672E}"/>
    <cellStyle name="Porcentagem 4 3 3" xfId="9727" xr:uid="{D52AFD12-5E51-4B34-A61F-5960F8AB123B}"/>
    <cellStyle name="Porcentagem 4 3 3 2" xfId="9728" xr:uid="{E8DAA6A7-0D5D-4C53-93D9-5FD9265A0C2F}"/>
    <cellStyle name="Porcentagem 4 3 4" xfId="9729" xr:uid="{81854546-05BC-4110-B2E4-FD7C12280B62}"/>
    <cellStyle name="Porcentagem 4 4" xfId="9730" xr:uid="{93807BC1-21B2-4617-9310-502DAF1B0656}"/>
    <cellStyle name="Porcentagem 4 4 2" xfId="9731" xr:uid="{049DAF43-DC0F-4AB5-9D42-41124D81DB37}"/>
    <cellStyle name="Porcentagem 4 4 2 2" xfId="9732" xr:uid="{D434F58D-A6C9-4455-BE12-D244ACECC2C2}"/>
    <cellStyle name="Porcentagem 4 4 3" xfId="9733" xr:uid="{2AB7F79A-3F30-4C92-96FE-988F6F06D217}"/>
    <cellStyle name="Porcentagem 4 4 3 2" xfId="9734" xr:uid="{4E39EB26-B017-478A-A296-C44C014B542C}"/>
    <cellStyle name="Porcentagem 4 4 4" xfId="9735" xr:uid="{F6C52FCA-54DC-4BB0-BBC0-8EF4372A099D}"/>
    <cellStyle name="Porcentagem 4 5" xfId="9736" xr:uid="{961BB9DA-B846-47F9-A248-0EDB054DD38B}"/>
    <cellStyle name="Porcentagem 4 5 2" xfId="9737" xr:uid="{98FB977E-9187-4D68-802B-68487C0A8806}"/>
    <cellStyle name="Porcentagem 4 5 2 2" xfId="9738" xr:uid="{86099165-0F73-41DC-918A-9F46B48C809E}"/>
    <cellStyle name="Porcentagem 4 5 3" xfId="9739" xr:uid="{30754CE4-2827-490E-8302-A79CB9A791F2}"/>
    <cellStyle name="Porcentagem 4 5 3 2" xfId="9740" xr:uid="{5AC78E91-1066-41EB-B14B-E994ED4160D8}"/>
    <cellStyle name="Porcentagem 4 5 4" xfId="9741" xr:uid="{83C8C2DC-06AF-478E-A459-B8AFEF0ED27C}"/>
    <cellStyle name="Porcentagem 4 6" xfId="9742" xr:uid="{1581B441-2581-4407-A3D1-75C9C2845FDE}"/>
    <cellStyle name="Porcentagem 4 6 2" xfId="9743" xr:uid="{98E0C6ED-CA7C-4920-A0D0-8403928F6F20}"/>
    <cellStyle name="Porcentagem 4 7" xfId="9744" xr:uid="{AF7796A2-6A77-4645-AFBA-23ACF7DD2057}"/>
    <cellStyle name="Porcentagem 4 7 2" xfId="9745" xr:uid="{BA0E2AFB-5CF8-489D-9451-8BE8E6D54FEE}"/>
    <cellStyle name="Porcentagem 4 8" xfId="9746" xr:uid="{B1BA4F54-C1BC-49B5-8342-6707FC636F23}"/>
    <cellStyle name="Porcentagem 4 9" xfId="9747" xr:uid="{F937320F-2E2A-4577-AE74-2D36973BF8B6}"/>
    <cellStyle name="Porcentagem 5" xfId="569" xr:uid="{93CC40B8-7D6D-436E-9C25-DB5F5BAB33BB}"/>
    <cellStyle name="Porcentagem 5 2" xfId="9748" xr:uid="{95B2F5A2-9FFE-49D7-930D-77426982570A}"/>
    <cellStyle name="Porcentagem 5 3" xfId="17411" xr:uid="{1186F665-9990-42CE-B89E-B2E25A17BAF8}"/>
    <cellStyle name="Porcentagem 6" xfId="9749" xr:uid="{C1398C3C-2D42-4A7A-95A3-8CD7D6990290}"/>
    <cellStyle name="Porcentagem 6 2" xfId="9750" xr:uid="{CCC03C2E-0C80-49FB-9F7B-D95D8796079D}"/>
    <cellStyle name="Porcentagem 6 2 2" xfId="9751" xr:uid="{3763C12F-B5F2-464D-A165-E20F6F7DE433}"/>
    <cellStyle name="Porcentagem 6 3" xfId="9752" xr:uid="{50402DF8-3B0D-4444-8984-9142C36E2314}"/>
    <cellStyle name="Porcentagem 6 3 2" xfId="9753" xr:uid="{A8479CD1-A8A0-4EA2-9BD9-889E6841C5D1}"/>
    <cellStyle name="Porcentagem 6 4" xfId="9754" xr:uid="{74934196-5B20-46D5-9713-04AAC25DD07E}"/>
    <cellStyle name="Porcentagem 6 4 2" xfId="9755" xr:uid="{338E0EC6-BB89-4B6C-B422-777426EA51C3}"/>
    <cellStyle name="Porcentagem 6 5" xfId="9756" xr:uid="{18B46575-9D30-4585-B12D-026E651E21C2}"/>
    <cellStyle name="Porcentagem 6 5 2" xfId="9757" xr:uid="{5D4C4809-F809-4446-AD72-2790A9ECFD3B}"/>
    <cellStyle name="Porcentagem 6 6" xfId="9758" xr:uid="{B3BF186C-70B1-41F0-A4C7-7E1F5D7183F4}"/>
    <cellStyle name="Porcentagem 6 7" xfId="9759" xr:uid="{6F23C21A-A145-4820-8797-B60198A65CA9}"/>
    <cellStyle name="Porcentagem 6 8" xfId="17417" xr:uid="{FED8FB1E-3B5D-437F-BC07-DA795673027B}"/>
    <cellStyle name="Porcentagem 7" xfId="9760" xr:uid="{D9F4EE26-CD9C-4990-AA59-E9694C09C39B}"/>
    <cellStyle name="Porcentagem 7 2" xfId="9761" xr:uid="{4E8A23C0-43CD-40AD-A6EC-F023C8176E6C}"/>
    <cellStyle name="Porcentagem 7 2 2" xfId="9762" xr:uid="{D0D21CCA-5E98-4AF7-A0F7-8E55D8200D52}"/>
    <cellStyle name="Porcentagem 7 3" xfId="9763" xr:uid="{D2BEEFB8-43AB-44ED-BF8B-24983BF5F3B3}"/>
    <cellStyle name="Porcentagem 7 3 2" xfId="9764" xr:uid="{E830F6B4-A63E-4C6A-ADD4-D26F5C6C34B8}"/>
    <cellStyle name="Porcentagem 7 4" xfId="9765" xr:uid="{D79FD4F6-6B7C-48FC-A09F-EC4391E8E590}"/>
    <cellStyle name="Porcentagem 7 4 2" xfId="9766" xr:uid="{35E205B1-3CD6-4308-B963-2151CF1C2E31}"/>
    <cellStyle name="Porcentagem 7 5" xfId="9767" xr:uid="{BBEF5E9D-D0CF-4D62-8EAC-A2127A972276}"/>
    <cellStyle name="Porcentagem 7 5 2" xfId="9768" xr:uid="{DCFFF099-1C75-467D-8EE3-1582E72CCFE3}"/>
    <cellStyle name="Porcentagem 7 6" xfId="9769" xr:uid="{D3887869-EFC5-47DC-B921-F47680967784}"/>
    <cellStyle name="Porcentagem 8" xfId="9770" xr:uid="{06E489B0-5091-4B2B-8793-B66DA9143826}"/>
    <cellStyle name="Porcentagem 8 2" xfId="9771" xr:uid="{1A6B91FC-7D04-40A7-8383-5F1836A82644}"/>
    <cellStyle name="Porcentagem 8 3" xfId="9772" xr:uid="{83AACD67-CCFA-422E-A392-D6C2940C76AA}"/>
    <cellStyle name="Porcentagem 8 4" xfId="17539" xr:uid="{C08A24C9-38CD-47FE-B994-165472783C1D}"/>
    <cellStyle name="Porcentagem 9" xfId="9773" xr:uid="{86E76382-C376-483D-9A75-59FE26B0D885}"/>
    <cellStyle name="Porcentagem 9 2" xfId="9774" xr:uid="{61CE53FD-9969-4E7B-AB12-81768CC0381B}"/>
    <cellStyle name="Porcentaje" xfId="9775" xr:uid="{D5E4956A-D4E8-447A-9982-A885177B3A4D}"/>
    <cellStyle name="PSChar" xfId="9776" xr:uid="{FC6F73B6-4F3A-4ECA-B57C-7A71B759D2C6}"/>
    <cellStyle name="PSDate" xfId="9777" xr:uid="{475E9284-A6CF-47CB-B83A-15EE78552D4F}"/>
    <cellStyle name="PSDec" xfId="9778" xr:uid="{5FA61B0F-9B0C-4AD6-BB4F-63189C42ADAC}"/>
    <cellStyle name="PSHeading" xfId="9779" xr:uid="{72ECF11B-F57C-4F5C-A418-6EB55833C13B}"/>
    <cellStyle name="PSInt" xfId="9780" xr:uid="{CF358EAA-B7BB-4773-9DC6-3EE62D4322F8}"/>
    <cellStyle name="PSSpacer" xfId="9781" xr:uid="{EEFE0A5D-A254-498A-97B0-454C7E070E4D}"/>
    <cellStyle name="Punto0" xfId="9782" xr:uid="{70EDA362-24C2-44FE-A564-F9484A7651A2}"/>
    <cellStyle name="Red" xfId="9783" xr:uid="{C0D0AF08-9FCC-426C-B7CD-D145A2AC7EAD}"/>
    <cellStyle name="Red font" xfId="9784" xr:uid="{9DDA7127-4571-4A6D-98FA-5B95C9B21349}"/>
    <cellStyle name="Red Text" xfId="9785" xr:uid="{401D945F-519C-4D3D-82F2-2E5B84EE07B2}"/>
    <cellStyle name="Red Text 2" xfId="9786" xr:uid="{E5D3BE55-BD21-4B7F-BFB5-0E889006B722}"/>
    <cellStyle name="RightNumber" xfId="114" xr:uid="{56449E7E-DCB5-4EB8-A6A8-C034C7B76EB5}"/>
    <cellStyle name="RM" xfId="9787" xr:uid="{213394F1-B1B0-4B72-B5DC-FC53990572BB}"/>
    <cellStyle name="Roadrunner" xfId="9788" xr:uid="{732B19A5-1C65-4551-84D5-F912004536B0}"/>
    <cellStyle name="rodape" xfId="115" xr:uid="{44598EA0-062E-4533-9016-DDBD44EF3E26}"/>
    <cellStyle name="Ruim 2" xfId="507" xr:uid="{B76C1CFA-B5F2-4F5E-B0AD-A76CE10A8DA8}"/>
    <cellStyle name="S7" xfId="17501" xr:uid="{E4C7877B-F6D0-48CA-B192-6E84B09EDAB5}"/>
    <cellStyle name="Saída" xfId="17161" xr:uid="{29D02A7D-A09C-4700-A2F9-2CC68613345A}"/>
    <cellStyle name="Saída 2" xfId="470" xr:uid="{D493540E-F2F1-44F2-A705-DA0666104E3C}"/>
    <cellStyle name="Saída 2 2" xfId="9790" xr:uid="{040CF8FE-A9C4-448B-A61B-A1F5414A9030}"/>
    <cellStyle name="Saída 2 2 2" xfId="9791" xr:uid="{2DFDC1D5-0BA7-4B8F-9E0C-BC3DF3EF63D7}"/>
    <cellStyle name="Saída 2 2 2 2" xfId="10872" xr:uid="{6DFF44B3-E92C-4364-9C1A-82CBD03D3974}"/>
    <cellStyle name="Saída 2 2 3" xfId="10871" xr:uid="{F854C572-4BAF-41FE-8A8D-EEE4F5D5289D}"/>
    <cellStyle name="Saída 2 3" xfId="9792" xr:uid="{E41DD5E5-9EBB-4B54-9006-E69A61D4FAE7}"/>
    <cellStyle name="Saída 2 3 2" xfId="9793" xr:uid="{54527B09-DC84-409E-B6F3-9ABE61737E5C}"/>
    <cellStyle name="Saída 2 3 2 2" xfId="10874" xr:uid="{04034BC0-6EC3-4E1F-91E9-F7036AFE85F0}"/>
    <cellStyle name="Saída 2 3 3" xfId="10873" xr:uid="{5D372E66-2394-4E36-BDFC-40B6DB930BD8}"/>
    <cellStyle name="Saída 2 4" xfId="9794" xr:uid="{0D53E93B-86F8-462A-A266-EEF737C9BAE8}"/>
    <cellStyle name="Saída 2 4 2" xfId="9795" xr:uid="{C5EF5A25-D099-4023-A7F3-7178FFC20F0D}"/>
    <cellStyle name="Saída 2 4 2 2" xfId="10876" xr:uid="{602D0C32-90FC-4825-9C7F-90291DFB2533}"/>
    <cellStyle name="Saída 2 4 3" xfId="10875" xr:uid="{C93DC5A4-3A81-4CD6-A470-65155B0FA010}"/>
    <cellStyle name="Saída 2 5" xfId="9796" xr:uid="{3FF86428-19B1-495B-A1F7-D3698A9F91C6}"/>
    <cellStyle name="Saída 2 5 2" xfId="9797" xr:uid="{203DE0FE-6464-4613-BA87-1BFD91232074}"/>
    <cellStyle name="Saída 2 5 2 2" xfId="10878" xr:uid="{8EC622B4-BF18-4676-BD61-8977A123D7DA}"/>
    <cellStyle name="Saída 2 5 3" xfId="10877" xr:uid="{6478505C-8BE8-455A-97E1-A87C85889E63}"/>
    <cellStyle name="Saída 2 6" xfId="9798" xr:uid="{EC4149E0-D4EE-4782-9C87-50AA8664EE7F}"/>
    <cellStyle name="Saída 2 6 2" xfId="10879" xr:uid="{BD79B78A-3F77-4333-82B3-FBEDDAB8BE48}"/>
    <cellStyle name="Saída 2 7" xfId="10870" xr:uid="{FEE9EEEF-5DF7-479E-9E8E-AEF039551389}"/>
    <cellStyle name="Saída 2 8" xfId="9789" xr:uid="{4B7A3893-7513-4B17-8422-C572C7D1B796}"/>
    <cellStyle name="Saída 2 9" xfId="17503" xr:uid="{B0C07945-3331-40D4-B61E-E849D19022DA}"/>
    <cellStyle name="Saída 2_desc" xfId="9799" xr:uid="{EEB16144-7EBC-4752-B867-A3E4697162F4}"/>
    <cellStyle name="Saída 3" xfId="9800" xr:uid="{2EEDE524-217F-4DA5-8F96-C493FB793BDB}"/>
    <cellStyle name="Saída 3 2" xfId="9801" xr:uid="{7D2D9DC2-BF72-4AE9-9764-17FDE26D7D96}"/>
    <cellStyle name="Saída 3 2 2" xfId="9802" xr:uid="{048E9674-2AB3-4393-BE3E-C7F61D9BDC80}"/>
    <cellStyle name="Saída 3 2 2 2" xfId="10882" xr:uid="{2D0D6DB0-8A31-4B7B-8431-8F081AA43301}"/>
    <cellStyle name="Saída 3 2 3" xfId="10881" xr:uid="{D00AE2DE-CCBB-4F07-BDF0-5424E7CA744A}"/>
    <cellStyle name="Saída 3 3" xfId="9803" xr:uid="{E48EEEFB-9EDB-4C23-AA33-411F4E9222E2}"/>
    <cellStyle name="Saída 3 3 2" xfId="9804" xr:uid="{8222922D-662B-4795-B18E-D57D0FDD3A05}"/>
    <cellStyle name="Saída 3 3 2 2" xfId="10884" xr:uid="{AA9394A4-C4B3-4038-9F49-F1860A6D0807}"/>
    <cellStyle name="Saída 3 3 3" xfId="10883" xr:uid="{96A7AFFA-1F00-42F8-8F3A-CF2B9A790A69}"/>
    <cellStyle name="Saída 3 4" xfId="9805" xr:uid="{0EAC758C-91C9-4270-9CF0-E22423D2611B}"/>
    <cellStyle name="Saída 3 4 2" xfId="9806" xr:uid="{25FCC447-2751-4F14-92DF-626BB8F9C337}"/>
    <cellStyle name="Saída 3 4 2 2" xfId="10886" xr:uid="{55809A68-37A8-4354-A95F-2929C3DE2E39}"/>
    <cellStyle name="Saída 3 4 3" xfId="10885" xr:uid="{DDCF610C-19E6-4A2D-BF4A-433B97B390C9}"/>
    <cellStyle name="Saída 3 5" xfId="9807" xr:uid="{23E118BA-D3B2-4D54-BA86-FB922AF8B0CC}"/>
    <cellStyle name="Saída 3 5 2" xfId="9808" xr:uid="{9272D76B-B7EF-4D7A-A096-51A120C508D6}"/>
    <cellStyle name="Saída 3 5 2 2" xfId="10888" xr:uid="{D81AFC84-5A54-47DE-90DB-F6B3F4923A88}"/>
    <cellStyle name="Saída 3 5 3" xfId="10887" xr:uid="{A63685A5-CFE2-4D97-8E0D-F4BE9CBCED05}"/>
    <cellStyle name="Saída 3 6" xfId="9809" xr:uid="{C4E4925E-2D52-4DF4-B463-ACD69EE89E95}"/>
    <cellStyle name="Saída 3 6 2" xfId="10889" xr:uid="{CA9EADB7-47F2-44C6-A24C-C01446377A9D}"/>
    <cellStyle name="Saída 3 7" xfId="10880" xr:uid="{5EB33CF2-E58E-4457-A142-A28091278E95}"/>
    <cellStyle name="Saída 3 8" xfId="17502" xr:uid="{0A232634-1B94-4017-9AEE-99509EF5A296}"/>
    <cellStyle name="Saída 4" xfId="10623" xr:uid="{89D7840A-CD07-4537-AFC0-282CB933EF78}"/>
    <cellStyle name="Salida" xfId="9810" xr:uid="{74D9B5A5-4185-47B3-9C96-8AE750DD9E25}"/>
    <cellStyle name="Salida 2" xfId="9811" xr:uid="{86B9401D-63DD-4E74-91DA-CB8EBC86754C}"/>
    <cellStyle name="Salida 2 2" xfId="10891" xr:uid="{0B9D365C-DA3B-4AF2-9AF3-94D68BC17C6D}"/>
    <cellStyle name="Salida 3" xfId="10890" xr:uid="{7622EB67-F0B9-4052-8866-7790BF3EA51A}"/>
    <cellStyle name="Salomon Logo" xfId="9812" xr:uid="{689713A2-B2AA-4FB4-8D75-84D28D349472}"/>
    <cellStyle name="SAPBEXstdItem" xfId="9813" xr:uid="{DF29BE76-87FD-42E6-9CC4-5C00F584AA7B}"/>
    <cellStyle name="SAPBEXstdItem 2" xfId="10892" xr:uid="{EFDF993F-F2B9-4187-952D-4A137ABCE765}"/>
    <cellStyle name="SAPBEXstdItem 2 2" xfId="12947" xr:uid="{B4AAA71C-493E-4F12-9AA2-89A744290B30}"/>
    <cellStyle name="SAPBEXstdItem 2 2 2" xfId="15801" xr:uid="{D3150147-BB0A-4714-83D6-12073C4F2E3A}"/>
    <cellStyle name="SectionHeading" xfId="9814" xr:uid="{6C493532-D265-4E1C-9385-104F03CB4CE5}"/>
    <cellStyle name="SectionHeading 2" xfId="9815" xr:uid="{547CAD85-C2D9-4C2C-865E-9D1469FFEBD1}"/>
    <cellStyle name="SectionHeading 2 2" xfId="10894" xr:uid="{47A73A26-56C1-4634-94A4-3995281BE4E2}"/>
    <cellStyle name="SectionHeading 3" xfId="10893" xr:uid="{1EB4A845-9C90-4D8B-A986-BE21A34DF4D7}"/>
    <cellStyle name="Sep. milhar [0]" xfId="117" xr:uid="{21052AA5-B37E-47F0-A3BD-F2AE1D1AA45A}"/>
    <cellStyle name="Separador de eilhares [0]" xfId="9816" xr:uid="{93D11141-2722-479A-935A-D6D3F32EC913}"/>
    <cellStyle name="Separador de eilhares [0] 2" xfId="10895" xr:uid="{D35DC0C0-22FB-4D71-828E-7170E1410FAA}"/>
    <cellStyle name="Separador de eilhares [0] 2 2" xfId="11847" xr:uid="{5A1D48DC-5EE3-4939-809D-F45B7EF2E440}"/>
    <cellStyle name="Separador de eilhares [0] 2 2 2" xfId="13748" xr:uid="{7CE555BB-072D-4393-84C0-19CC6A68DC62}"/>
    <cellStyle name="Separador de eilhares [0] 2 2 2 2" xfId="16600" xr:uid="{103AE0AC-D6F7-4337-9A36-B4F96E7D8003}"/>
    <cellStyle name="Separador de eilhares [0] 2 2 3" xfId="15139" xr:uid="{6F6D3892-081A-4B3C-9B21-EE0378F25ABD}"/>
    <cellStyle name="Separador de eilhares [0] 2 3" xfId="12948" xr:uid="{4FC4C330-5AAB-45A2-8FB1-8AFF816FF50B}"/>
    <cellStyle name="Separador de eilhares [0] 2 3 2" xfId="15802" xr:uid="{962FF6E4-E608-4CE6-BCB4-489509B4062A}"/>
    <cellStyle name="Separador de eilhares [0] 2 4" xfId="14341" xr:uid="{AED84082-0D12-4939-9817-525DD185C6D5}"/>
    <cellStyle name="Separador de eilhares [0] 3" xfId="11446" xr:uid="{BDBD0049-05D2-4BCD-9B77-E18C765499C2}"/>
    <cellStyle name="Separador de eilhares [0] 3 2" xfId="13349" xr:uid="{FAF44238-6769-48F1-A535-C76A2A5A422D}"/>
    <cellStyle name="Separador de eilhares [0] 3 2 2" xfId="16201" xr:uid="{E60114AC-B77E-4BFA-BAE4-FF9A8EA9A0CF}"/>
    <cellStyle name="Separador de eilhares [0] 3 3" xfId="14740" xr:uid="{6FC31ED0-4522-4230-A568-F5049A6D106E}"/>
    <cellStyle name="Separador de m" xfId="118" xr:uid="{AC8B53D1-0F5F-46E8-B4BB-EAC5B4E32008}"/>
    <cellStyle name="Separador de milhares [0] 2" xfId="12806" xr:uid="{7088622C-6DA9-4A3C-BA01-5CAB1E1439DA}"/>
    <cellStyle name="Separador de milhares [0] 2 2" xfId="15692" xr:uid="{6E4675C1-311C-4340-ABD1-58168906739C}"/>
    <cellStyle name="Separador de milhares 10" xfId="9817" xr:uid="{E2721DD8-4E29-4DBE-83CC-0FEDFDFA2796}"/>
    <cellStyle name="Separador de milhares 10 10" xfId="11447" xr:uid="{79BCD292-ED24-400B-82C1-53743B34F03A}"/>
    <cellStyle name="Separador de milhares 10 10 2" xfId="13350" xr:uid="{1F4A425E-7C2D-42FA-9537-A5D444D1EACA}"/>
    <cellStyle name="Separador de milhares 10 10 2 2" xfId="16202" xr:uid="{290145D5-F623-483B-B76F-FE7197D66327}"/>
    <cellStyle name="Separador de milhares 10 10 3" xfId="14741" xr:uid="{4ACD3224-F179-4F4E-B829-92CB8E21F4D0}"/>
    <cellStyle name="Separador de milhares 10 2" xfId="9818" xr:uid="{11B904AD-F1A4-4429-9C6C-5D075441199F}"/>
    <cellStyle name="Separador de milhares 10 2 2" xfId="9819" xr:uid="{C0846194-5293-4900-908F-D567086EB837}"/>
    <cellStyle name="Separador de milhares 10 2 2 2" xfId="9820" xr:uid="{A8658A94-36A7-44FA-9D56-DE3574A6AE99}"/>
    <cellStyle name="Separador de milhares 10 2 2 2 2" xfId="10899" xr:uid="{8C64EA4A-9E88-4CE0-8B29-095A695076F7}"/>
    <cellStyle name="Separador de milhares 10 2 2 2 2 2" xfId="11851" xr:uid="{CFB40908-5B86-4F5F-9ACF-86203E5D7944}"/>
    <cellStyle name="Separador de milhares 10 2 2 2 2 2 2" xfId="13752" xr:uid="{52A393A1-9352-4ED6-B9FE-3AD070409A7C}"/>
    <cellStyle name="Separador de milhares 10 2 2 2 2 2 2 2" xfId="16604" xr:uid="{BDD8B41C-A469-43E3-9790-76C57D36AD30}"/>
    <cellStyle name="Separador de milhares 10 2 2 2 2 2 3" xfId="15143" xr:uid="{79460FE1-AE67-4ACC-BE8C-5481289A4818}"/>
    <cellStyle name="Separador de milhares 10 2 2 2 2 3" xfId="12952" xr:uid="{F84FC83A-6F44-4035-9C02-8360AAD95B0A}"/>
    <cellStyle name="Separador de milhares 10 2 2 2 2 3 2" xfId="15806" xr:uid="{295CD178-7290-49ED-80D7-7B4DE29AE808}"/>
    <cellStyle name="Separador de milhares 10 2 2 2 2 4" xfId="14345" xr:uid="{DA5D006E-B6E3-4A8F-A7CC-5F3D16FC7524}"/>
    <cellStyle name="Separador de milhares 10 2 2 2 3" xfId="11450" xr:uid="{72C4173D-663B-49A9-B8AC-C55F3FE746AF}"/>
    <cellStyle name="Separador de milhares 10 2 2 2 3 2" xfId="13353" xr:uid="{B14E370D-DC19-4AED-8EF8-312AA2D09722}"/>
    <cellStyle name="Separador de milhares 10 2 2 2 3 2 2" xfId="16205" xr:uid="{0A47AE60-A936-4F45-A0BD-210C0BED99D2}"/>
    <cellStyle name="Separador de milhares 10 2 2 2 3 3" xfId="14744" xr:uid="{C3B1D3CA-3867-4464-A38A-6FF0D723C08E}"/>
    <cellStyle name="Separador de milhares 10 2 2 2 4" xfId="12641" xr:uid="{27CD5698-434A-4B61-9589-6D6FC4C1D034}"/>
    <cellStyle name="Separador de milhares 10 2 2 2 4 2" xfId="15529" xr:uid="{20A881EA-2F39-422D-85C1-1075E34A2350}"/>
    <cellStyle name="Separador de milhares 10 2 2 2 5" xfId="14137" xr:uid="{0FA591DA-FA47-40D4-AE31-14F811FC4959}"/>
    <cellStyle name="Separador de milhares 10 2 2 3" xfId="10898" xr:uid="{04123FCC-9D2A-4EC2-AEF4-B1FB2C450B77}"/>
    <cellStyle name="Separador de milhares 10 2 2 3 2" xfId="11850" xr:uid="{0D727948-EBEB-425C-8D84-4E2B298257F6}"/>
    <cellStyle name="Separador de milhares 10 2 2 3 2 2" xfId="13751" xr:uid="{5E18A55F-D911-475E-9BEF-9E43A6019D51}"/>
    <cellStyle name="Separador de milhares 10 2 2 3 2 2 2" xfId="16603" xr:uid="{C8511F65-6232-4308-AAD9-0D10AE539ADA}"/>
    <cellStyle name="Separador de milhares 10 2 2 3 2 3" xfId="15142" xr:uid="{B7BFC77E-1A76-43FB-AF65-76AD69AB936F}"/>
    <cellStyle name="Separador de milhares 10 2 2 3 3" xfId="12951" xr:uid="{723A7D46-7C1B-4FA4-BD18-A4AD0011248B}"/>
    <cellStyle name="Separador de milhares 10 2 2 3 3 2" xfId="15805" xr:uid="{AE1DCFD4-6644-4488-AA53-891D887FE4C5}"/>
    <cellStyle name="Separador de milhares 10 2 2 3 4" xfId="14344" xr:uid="{09074A39-099E-45CE-BC86-6502A41EC1C3}"/>
    <cellStyle name="Separador de milhares 10 2 2 4" xfId="11449" xr:uid="{67A2D158-1F8F-4370-BF2D-EA1B3ACAD429}"/>
    <cellStyle name="Separador de milhares 10 2 2 4 2" xfId="13352" xr:uid="{6A37A4A2-7FA4-442F-9C64-3B474314AB2D}"/>
    <cellStyle name="Separador de milhares 10 2 2 4 2 2" xfId="16204" xr:uid="{138C6315-B7A9-40E4-B4D0-17D5F2936A81}"/>
    <cellStyle name="Separador de milhares 10 2 2 4 3" xfId="14743" xr:uid="{0DB9D030-CD3F-4081-A8A8-237C5F592CF3}"/>
    <cellStyle name="Separador de milhares 10 2 2 5" xfId="12640" xr:uid="{6EA2315C-E933-4816-B7D0-D6DBD9147176}"/>
    <cellStyle name="Separador de milhares 10 2 2 5 2" xfId="15528" xr:uid="{ACFE4D79-DC5A-46E5-8F42-73AA1D3C905A}"/>
    <cellStyle name="Separador de milhares 10 2 2 6" xfId="14136" xr:uid="{02940F21-8716-4EBE-833A-B58424D76AC7}"/>
    <cellStyle name="Separador de milhares 10 2 3" xfId="9821" xr:uid="{094D998D-AA87-469D-824D-F6F4CCE498C6}"/>
    <cellStyle name="Separador de milhares 10 2 3 2" xfId="9822" xr:uid="{CB7A3C8A-80D6-4F5C-A509-E38E2CAD2A1A}"/>
    <cellStyle name="Separador de milhares 10 2 3 2 2" xfId="10901" xr:uid="{DA20755A-49C1-43C8-8F9A-30CCDF61E62F}"/>
    <cellStyle name="Separador de milhares 10 2 3 2 2 2" xfId="11853" xr:uid="{58D4B88E-1213-41C3-BB8C-041612CC7F53}"/>
    <cellStyle name="Separador de milhares 10 2 3 2 2 2 2" xfId="13754" xr:uid="{9194450B-0341-497A-BA5C-CBC65A8DD545}"/>
    <cellStyle name="Separador de milhares 10 2 3 2 2 2 2 2" xfId="16606" xr:uid="{D5459971-86D7-412A-B632-886524C242F5}"/>
    <cellStyle name="Separador de milhares 10 2 3 2 2 2 3" xfId="15145" xr:uid="{A24C78E2-5A91-41E5-A480-30F9CDDA9700}"/>
    <cellStyle name="Separador de milhares 10 2 3 2 2 3" xfId="12954" xr:uid="{F13D9BFA-3F88-489D-AC0C-E092B002D32F}"/>
    <cellStyle name="Separador de milhares 10 2 3 2 2 3 2" xfId="15808" xr:uid="{15A7697A-D4E3-4839-8AC6-3FBC6F082FE2}"/>
    <cellStyle name="Separador de milhares 10 2 3 2 2 4" xfId="14347" xr:uid="{791F1688-AAC0-4779-A7F3-2EB45CB4F6EA}"/>
    <cellStyle name="Separador de milhares 10 2 3 2 3" xfId="11452" xr:uid="{C93A3156-5CCD-4E8F-A167-50ABACB74B4D}"/>
    <cellStyle name="Separador de milhares 10 2 3 2 3 2" xfId="13355" xr:uid="{8972796B-4C5F-4D21-B786-8127718548AE}"/>
    <cellStyle name="Separador de milhares 10 2 3 2 3 2 2" xfId="16207" xr:uid="{FF410917-11EB-4546-AF92-DFAB65DAF7D3}"/>
    <cellStyle name="Separador de milhares 10 2 3 2 3 3" xfId="14746" xr:uid="{D0C8345B-1B8F-408C-887D-2A826FE9AF6B}"/>
    <cellStyle name="Separador de milhares 10 2 3 2 4" xfId="12643" xr:uid="{8EB77181-D6B3-4BAB-A534-5DC26C5EB043}"/>
    <cellStyle name="Separador de milhares 10 2 3 2 4 2" xfId="15531" xr:uid="{22BB6204-620C-4CF6-924D-C7BA9DE7F823}"/>
    <cellStyle name="Separador de milhares 10 2 3 2 5" xfId="14139" xr:uid="{1C8073A5-BF1B-4607-8306-D5CA093DCD12}"/>
    <cellStyle name="Separador de milhares 10 2 3 3" xfId="10900" xr:uid="{7C1BC8DF-7467-4D98-8794-6028494F7BBA}"/>
    <cellStyle name="Separador de milhares 10 2 3 3 2" xfId="11852" xr:uid="{BC27198A-916E-4E56-BB84-CFBD1DA253F7}"/>
    <cellStyle name="Separador de milhares 10 2 3 3 2 2" xfId="13753" xr:uid="{FD8A7A75-8CF4-4386-94D0-ECB5BDD9E119}"/>
    <cellStyle name="Separador de milhares 10 2 3 3 2 2 2" xfId="16605" xr:uid="{608879EA-D60D-42CE-8BA2-88F99A77271D}"/>
    <cellStyle name="Separador de milhares 10 2 3 3 2 3" xfId="15144" xr:uid="{ADF7E853-363D-4482-A840-7988D8A03BA9}"/>
    <cellStyle name="Separador de milhares 10 2 3 3 3" xfId="12953" xr:uid="{21066575-3C16-4F14-9B0A-2C30CD29B25A}"/>
    <cellStyle name="Separador de milhares 10 2 3 3 3 2" xfId="15807" xr:uid="{636BAE44-E822-4DAF-99F5-A4A4C00B3F39}"/>
    <cellStyle name="Separador de milhares 10 2 3 3 4" xfId="14346" xr:uid="{634CE04E-8039-43EB-B88D-36E881EFFEA3}"/>
    <cellStyle name="Separador de milhares 10 2 3 4" xfId="11451" xr:uid="{535B9970-67CE-40FF-A5B0-AE30A34B55FD}"/>
    <cellStyle name="Separador de milhares 10 2 3 4 2" xfId="13354" xr:uid="{2CADF609-212A-4F52-8721-67444175FC65}"/>
    <cellStyle name="Separador de milhares 10 2 3 4 2 2" xfId="16206" xr:uid="{10140738-EA48-4972-857A-28FE11FC60DB}"/>
    <cellStyle name="Separador de milhares 10 2 3 4 3" xfId="14745" xr:uid="{ED0B2227-5CE9-41F5-A340-EB133FAC20F9}"/>
    <cellStyle name="Separador de milhares 10 2 3 5" xfId="12642" xr:uid="{2D1B4111-14EE-4715-B2A8-587A6727EEB5}"/>
    <cellStyle name="Separador de milhares 10 2 3 5 2" xfId="15530" xr:uid="{833DB2F4-C5F6-4FFA-93D9-EC4559374D23}"/>
    <cellStyle name="Separador de milhares 10 2 3 6" xfId="14138" xr:uid="{2C799C28-769F-446C-89D1-D3E773D29484}"/>
    <cellStyle name="Separador de milhares 10 2 4" xfId="9823" xr:uid="{A73DA658-732E-4841-91F6-17AB5E3601DC}"/>
    <cellStyle name="Separador de milhares 10 2 4 2" xfId="10902" xr:uid="{1634FB92-7436-47BF-9550-43D018C4D9B8}"/>
    <cellStyle name="Separador de milhares 10 2 4 2 2" xfId="11854" xr:uid="{9AD8C0CD-713E-4272-B97D-D626F2E375D2}"/>
    <cellStyle name="Separador de milhares 10 2 4 2 2 2" xfId="13755" xr:uid="{8F4DC4F3-E02C-4396-B116-89F91C6F1D61}"/>
    <cellStyle name="Separador de milhares 10 2 4 2 2 2 2" xfId="16607" xr:uid="{1413C2A8-5259-4A8C-80F3-B0CCE83925B0}"/>
    <cellStyle name="Separador de milhares 10 2 4 2 2 3" xfId="15146" xr:uid="{C1397E15-E3A1-4F98-8E07-D21AFBEBC72E}"/>
    <cellStyle name="Separador de milhares 10 2 4 2 3" xfId="12955" xr:uid="{4E17A9C9-9870-4400-879D-96ADE7A7CFA7}"/>
    <cellStyle name="Separador de milhares 10 2 4 2 3 2" xfId="15809" xr:uid="{66AE4593-FE9B-4F07-A3D5-8712FC736885}"/>
    <cellStyle name="Separador de milhares 10 2 4 2 4" xfId="14348" xr:uid="{1881F824-4345-48BF-82F6-8372CD871641}"/>
    <cellStyle name="Separador de milhares 10 2 4 3" xfId="11453" xr:uid="{EAD162EF-EC9C-42F3-9D98-A03B232E5C0D}"/>
    <cellStyle name="Separador de milhares 10 2 4 3 2" xfId="13356" xr:uid="{FAB017AC-381C-4513-9C1F-63B6EF9ACC19}"/>
    <cellStyle name="Separador de milhares 10 2 4 3 2 2" xfId="16208" xr:uid="{905C3F05-7FD8-4886-AEB1-6FF4D5F2A60F}"/>
    <cellStyle name="Separador de milhares 10 2 4 3 3" xfId="14747" xr:uid="{25E99EB6-9457-4FB9-B99A-E8A195B3EA3B}"/>
    <cellStyle name="Separador de milhares 10 2 4 4" xfId="12644" xr:uid="{6EBF240B-02D8-477C-B068-5CDF8F129A37}"/>
    <cellStyle name="Separador de milhares 10 2 4 4 2" xfId="15532" xr:uid="{E7CC2E7C-B1EA-4398-9A90-FCC696521714}"/>
    <cellStyle name="Separador de milhares 10 2 4 5" xfId="14140" xr:uid="{D7A07631-75C5-45B3-BC40-8B16E6712881}"/>
    <cellStyle name="Separador de milhares 10 2 5" xfId="10897" xr:uid="{B8E16D6F-467D-4325-B699-571C2279340B}"/>
    <cellStyle name="Separador de milhares 10 2 5 2" xfId="11849" xr:uid="{F0560B26-2BB2-485B-8083-B280F0FED2E7}"/>
    <cellStyle name="Separador de milhares 10 2 5 2 2" xfId="13750" xr:uid="{4AC01C59-AABF-49F2-BD45-B089A9030976}"/>
    <cellStyle name="Separador de milhares 10 2 5 2 2 2" xfId="16602" xr:uid="{C81E27B9-BC2C-4FE5-AC40-D1D372FF2D95}"/>
    <cellStyle name="Separador de milhares 10 2 5 2 3" xfId="15141" xr:uid="{0339C740-033D-4D76-844A-365749D37B6D}"/>
    <cellStyle name="Separador de milhares 10 2 5 3" xfId="12950" xr:uid="{544C4E1B-3CA7-4313-8813-CE3CC7D884A8}"/>
    <cellStyle name="Separador de milhares 10 2 5 3 2" xfId="15804" xr:uid="{4D652CB5-5FDB-47FC-BD5E-44A81309F45A}"/>
    <cellStyle name="Separador de milhares 10 2 5 4" xfId="14343" xr:uid="{D2CEBBA2-658C-4B2C-8D5F-8B0688F4012C}"/>
    <cellStyle name="Separador de milhares 10 2 6" xfId="11448" xr:uid="{F1B23DF9-6583-459C-B5CC-8279FC248F02}"/>
    <cellStyle name="Separador de milhares 10 2 6 2" xfId="13351" xr:uid="{6C87A217-CA4C-461B-9267-EBFCB290CD97}"/>
    <cellStyle name="Separador de milhares 10 2 6 2 2" xfId="16203" xr:uid="{6B53FDE2-FCC5-4DA6-B336-406BE1F02790}"/>
    <cellStyle name="Separador de milhares 10 2 6 3" xfId="14742" xr:uid="{4C11C649-D48A-4CC3-BFCA-129983039029}"/>
    <cellStyle name="Separador de milhares 10 2 7" xfId="12639" xr:uid="{FE5F8A91-259B-4C41-A180-0E2B53704F7E}"/>
    <cellStyle name="Separador de milhares 10 2 7 2" xfId="15527" xr:uid="{9D659C92-3E2B-4457-9FA6-C8ABB25A65F1}"/>
    <cellStyle name="Separador de milhares 10 2 8" xfId="14135" xr:uid="{6B46A4A1-0FA9-4EEE-BD83-EFBB5E6CC2C4}"/>
    <cellStyle name="Separador de milhares 10 3" xfId="9824" xr:uid="{69EBAC11-2EE0-4B62-A076-9653BBB0DD5E}"/>
    <cellStyle name="Separador de milhares 10 3 2" xfId="9825" xr:uid="{6038A124-07AC-427B-8A3A-173E04184152}"/>
    <cellStyle name="Separador de milhares 10 3 2 2" xfId="9826" xr:uid="{AF510E13-028B-4A6A-92E3-AAA04CE34683}"/>
    <cellStyle name="Separador de milhares 10 3 2 2 2" xfId="10905" xr:uid="{C5DC7DBF-5A4C-4644-93A0-AB0775C70013}"/>
    <cellStyle name="Separador de milhares 10 3 2 2 2 2" xfId="11857" xr:uid="{13FDCB1B-FB96-43F0-B55C-A925222B91D2}"/>
    <cellStyle name="Separador de milhares 10 3 2 2 2 2 2" xfId="13758" xr:uid="{2439FC93-178F-4C44-A9A5-CA1CE86D3DE9}"/>
    <cellStyle name="Separador de milhares 10 3 2 2 2 2 2 2" xfId="16610" xr:uid="{94103FB1-64BD-4B8A-945D-05B767CB1FDD}"/>
    <cellStyle name="Separador de milhares 10 3 2 2 2 2 3" xfId="15149" xr:uid="{35374977-6F21-4A4E-AD8E-E17AA96B95C5}"/>
    <cellStyle name="Separador de milhares 10 3 2 2 2 3" xfId="12958" xr:uid="{57C0E823-491E-422D-8E83-C2D1CCC4440C}"/>
    <cellStyle name="Separador de milhares 10 3 2 2 2 3 2" xfId="15812" xr:uid="{29D2CF2B-20A7-482A-90D9-0B9B3CDF8C73}"/>
    <cellStyle name="Separador de milhares 10 3 2 2 2 4" xfId="14351" xr:uid="{DCB9DCEB-A5C4-4CE1-B1E0-8034AD1A590E}"/>
    <cellStyle name="Separador de milhares 10 3 2 2 3" xfId="11456" xr:uid="{E18BE595-9B5B-4A4A-B80A-2CE9BFFB0542}"/>
    <cellStyle name="Separador de milhares 10 3 2 2 3 2" xfId="13359" xr:uid="{4647E77C-AFFB-4ACA-9758-04B2DF7628C3}"/>
    <cellStyle name="Separador de milhares 10 3 2 2 3 2 2" xfId="16211" xr:uid="{10527B1B-F052-43D3-8134-957C9CCA92D8}"/>
    <cellStyle name="Separador de milhares 10 3 2 2 3 3" xfId="14750" xr:uid="{2A935AC7-FE7A-43CB-8C53-FBAFF9A04477}"/>
    <cellStyle name="Separador de milhares 10 3 2 2 4" xfId="12647" xr:uid="{8AE7F53B-1B71-4A7B-97D1-5430F31B47D8}"/>
    <cellStyle name="Separador de milhares 10 3 2 2 4 2" xfId="15535" xr:uid="{FDD52CA6-E0E6-4F18-9BA0-F524A797B87E}"/>
    <cellStyle name="Separador de milhares 10 3 2 2 5" xfId="14143" xr:uid="{6FC789A3-7E36-4BA6-A481-45A68BBC7EDF}"/>
    <cellStyle name="Separador de milhares 10 3 2 3" xfId="10904" xr:uid="{7B6DF668-3923-4D44-859E-3CAB9818AF20}"/>
    <cellStyle name="Separador de milhares 10 3 2 3 2" xfId="11856" xr:uid="{A189B776-11EF-486C-AE6A-5F8A5B679DC6}"/>
    <cellStyle name="Separador de milhares 10 3 2 3 2 2" xfId="13757" xr:uid="{2B7A0079-9D3D-4E47-B0C4-C82A7A4A5989}"/>
    <cellStyle name="Separador de milhares 10 3 2 3 2 2 2" xfId="16609" xr:uid="{6C25C120-1504-4412-AA80-C10AB228D354}"/>
    <cellStyle name="Separador de milhares 10 3 2 3 2 3" xfId="15148" xr:uid="{DE5A7C6C-AF01-493A-8E91-F9B57BBC4F9F}"/>
    <cellStyle name="Separador de milhares 10 3 2 3 3" xfId="12957" xr:uid="{C8364760-2CEA-4CB4-ABC4-8C4367DA918A}"/>
    <cellStyle name="Separador de milhares 10 3 2 3 3 2" xfId="15811" xr:uid="{66290DB9-4440-4219-BE91-D7612E39B354}"/>
    <cellStyle name="Separador de milhares 10 3 2 3 4" xfId="14350" xr:uid="{CAD3D076-57C4-4E34-B182-47B67A69266A}"/>
    <cellStyle name="Separador de milhares 10 3 2 4" xfId="11455" xr:uid="{BB405C46-0A50-449A-821B-687F26F38BE4}"/>
    <cellStyle name="Separador de milhares 10 3 2 4 2" xfId="13358" xr:uid="{EDD5AEF1-20D8-4C99-B38A-2921F55D5A1E}"/>
    <cellStyle name="Separador de milhares 10 3 2 4 2 2" xfId="16210" xr:uid="{04507371-48EB-4790-93D1-1EBB6FA54E74}"/>
    <cellStyle name="Separador de milhares 10 3 2 4 3" xfId="14749" xr:uid="{0D8F855B-6B1B-47EE-8DD4-6C5CE2827527}"/>
    <cellStyle name="Separador de milhares 10 3 2 5" xfId="12646" xr:uid="{5CF8115B-C720-4BE3-BABF-9030970AB5E4}"/>
    <cellStyle name="Separador de milhares 10 3 2 5 2" xfId="15534" xr:uid="{A053C281-FC8A-4BC2-88B5-A566B5C8B3E5}"/>
    <cellStyle name="Separador de milhares 10 3 2 6" xfId="14142" xr:uid="{10C4BB1A-5D53-46A7-8806-9FD909661649}"/>
    <cellStyle name="Separador de milhares 10 3 3" xfId="9827" xr:uid="{9426640F-2AD0-4CCB-873A-077C03ACE2E2}"/>
    <cellStyle name="Separador de milhares 10 3 3 2" xfId="9828" xr:uid="{0902600C-CA7C-476F-AF48-87F18A067B47}"/>
    <cellStyle name="Separador de milhares 10 3 3 2 2" xfId="10907" xr:uid="{19C648B1-EC2D-4DA0-98E6-4B6D5B8EC80B}"/>
    <cellStyle name="Separador de milhares 10 3 3 2 2 2" xfId="11859" xr:uid="{FE7AC783-8007-4532-90D5-D034E46FEA46}"/>
    <cellStyle name="Separador de milhares 10 3 3 2 2 2 2" xfId="13760" xr:uid="{97D6E4CE-B1E7-4624-82D0-FA2D205968DD}"/>
    <cellStyle name="Separador de milhares 10 3 3 2 2 2 2 2" xfId="16612" xr:uid="{A2E7F2B1-438E-48F7-BBD6-B055D2733F08}"/>
    <cellStyle name="Separador de milhares 10 3 3 2 2 2 3" xfId="15151" xr:uid="{85003085-4B7D-4A3C-B010-0C2C6C045333}"/>
    <cellStyle name="Separador de milhares 10 3 3 2 2 3" xfId="12960" xr:uid="{9D7AC238-4B9C-45E9-96BE-DA76E75DD289}"/>
    <cellStyle name="Separador de milhares 10 3 3 2 2 3 2" xfId="15814" xr:uid="{621EEAA3-FA67-4E66-B5E5-268F62ED5D85}"/>
    <cellStyle name="Separador de milhares 10 3 3 2 2 4" xfId="14353" xr:uid="{818F56D1-AA1D-4A7C-822F-2C52FFB45F5C}"/>
    <cellStyle name="Separador de milhares 10 3 3 2 3" xfId="11458" xr:uid="{DB5FC37A-755F-4524-8ADE-6702CB304FE1}"/>
    <cellStyle name="Separador de milhares 10 3 3 2 3 2" xfId="13361" xr:uid="{2C19D36C-AA37-4563-B7B9-89D211991D9C}"/>
    <cellStyle name="Separador de milhares 10 3 3 2 3 2 2" xfId="16213" xr:uid="{6FD75054-58AB-4321-BEFB-3B38C838F9F5}"/>
    <cellStyle name="Separador de milhares 10 3 3 2 3 3" xfId="14752" xr:uid="{ACAE73A9-8A1F-4979-9B44-8347B7EFE7D3}"/>
    <cellStyle name="Separador de milhares 10 3 3 2 4" xfId="12649" xr:uid="{DD7C21C4-5392-433F-AB3C-4613E766E8FB}"/>
    <cellStyle name="Separador de milhares 10 3 3 2 4 2" xfId="15537" xr:uid="{754A8A97-E1E1-439D-8713-D67FB35E856E}"/>
    <cellStyle name="Separador de milhares 10 3 3 2 5" xfId="14145" xr:uid="{B0909EB3-751D-4C44-9F41-FDABF0B33505}"/>
    <cellStyle name="Separador de milhares 10 3 3 3" xfId="10906" xr:uid="{E044AFE9-F462-40DC-A767-7CA01A91B28F}"/>
    <cellStyle name="Separador de milhares 10 3 3 3 2" xfId="11858" xr:uid="{59B7F3E0-D098-4FA5-8EDF-FF96EAE52D81}"/>
    <cellStyle name="Separador de milhares 10 3 3 3 2 2" xfId="13759" xr:uid="{213DFB98-9946-45E1-B34F-86335E738184}"/>
    <cellStyle name="Separador de milhares 10 3 3 3 2 2 2" xfId="16611" xr:uid="{19DB4C3D-CEC1-41F4-8282-72A4429E5B8E}"/>
    <cellStyle name="Separador de milhares 10 3 3 3 2 3" xfId="15150" xr:uid="{B43FB79B-9C19-441A-B101-C62231EE270D}"/>
    <cellStyle name="Separador de milhares 10 3 3 3 3" xfId="12959" xr:uid="{B600EB6E-2257-4BF2-B680-DB033307A4F2}"/>
    <cellStyle name="Separador de milhares 10 3 3 3 3 2" xfId="15813" xr:uid="{0224B20B-AFC0-4958-A4AD-4B07BA9259DA}"/>
    <cellStyle name="Separador de milhares 10 3 3 3 4" xfId="14352" xr:uid="{B82EE7F5-F0AE-4DE5-B278-5EF9325DF651}"/>
    <cellStyle name="Separador de milhares 10 3 3 4" xfId="11457" xr:uid="{C20C1AC0-6101-4150-B0F0-67B427D300E6}"/>
    <cellStyle name="Separador de milhares 10 3 3 4 2" xfId="13360" xr:uid="{32459D11-4819-4C19-BDC1-D5AFFA85586F}"/>
    <cellStyle name="Separador de milhares 10 3 3 4 2 2" xfId="16212" xr:uid="{B8E52002-419B-43CC-A5CC-15D92F3C8D21}"/>
    <cellStyle name="Separador de milhares 10 3 3 4 3" xfId="14751" xr:uid="{9AA9D02C-F78A-478E-B1E7-E94AF103F3F1}"/>
    <cellStyle name="Separador de milhares 10 3 3 5" xfId="12648" xr:uid="{3FB348A5-ADF6-4045-8581-1B01DC15BC87}"/>
    <cellStyle name="Separador de milhares 10 3 3 5 2" xfId="15536" xr:uid="{6FC6F5D0-2092-4D40-A714-5AA37255BFA9}"/>
    <cellStyle name="Separador de milhares 10 3 3 6" xfId="14144" xr:uid="{3F1C9BE5-07A2-4E8E-BBEF-2EA43E484E31}"/>
    <cellStyle name="Separador de milhares 10 3 4" xfId="9829" xr:uid="{5EFAF805-BD27-4B01-AE7F-B571987E23FE}"/>
    <cellStyle name="Separador de milhares 10 3 4 2" xfId="10908" xr:uid="{95D3E927-1AD4-4146-AB8B-9B8EF00E52F4}"/>
    <cellStyle name="Separador de milhares 10 3 4 2 2" xfId="11860" xr:uid="{F3B90569-3530-4214-9521-D0A0455D81C3}"/>
    <cellStyle name="Separador de milhares 10 3 4 2 2 2" xfId="13761" xr:uid="{07C9B399-7A55-4A33-9ED2-4975345CBEF3}"/>
    <cellStyle name="Separador de milhares 10 3 4 2 2 2 2" xfId="16613" xr:uid="{6DE86718-7C50-4350-8459-FB94C3BE1EFA}"/>
    <cellStyle name="Separador de milhares 10 3 4 2 2 3" xfId="15152" xr:uid="{83E0E86C-DF77-450D-B363-3B52A2187060}"/>
    <cellStyle name="Separador de milhares 10 3 4 2 3" xfId="12961" xr:uid="{93B58896-6615-4572-A66E-07666C089A27}"/>
    <cellStyle name="Separador de milhares 10 3 4 2 3 2" xfId="15815" xr:uid="{BEB730D2-642C-4B45-9527-CC531E4D218F}"/>
    <cellStyle name="Separador de milhares 10 3 4 2 4" xfId="14354" xr:uid="{49C2BA12-AE64-4A70-B186-72739948F37A}"/>
    <cellStyle name="Separador de milhares 10 3 4 3" xfId="11459" xr:uid="{DACE0FF7-B6F5-4F08-8530-C145F20CF9D2}"/>
    <cellStyle name="Separador de milhares 10 3 4 3 2" xfId="13362" xr:uid="{6F16AD5D-85D3-42D8-B7AA-A531650F29BA}"/>
    <cellStyle name="Separador de milhares 10 3 4 3 2 2" xfId="16214" xr:uid="{24F1404A-3312-4472-A87B-2A39C109BF71}"/>
    <cellStyle name="Separador de milhares 10 3 4 3 3" xfId="14753" xr:uid="{23579DBC-71ED-4E77-9554-3484A79C9BAB}"/>
    <cellStyle name="Separador de milhares 10 3 4 4" xfId="12650" xr:uid="{13286F1E-DF35-48B8-9184-8EEB84B9E6B2}"/>
    <cellStyle name="Separador de milhares 10 3 4 4 2" xfId="15538" xr:uid="{C849D945-F53E-4171-BB81-3BF0D26E82A4}"/>
    <cellStyle name="Separador de milhares 10 3 4 5" xfId="14146" xr:uid="{93D91EAC-CA31-4A3F-A58A-5F91155EE022}"/>
    <cellStyle name="Separador de milhares 10 3 5" xfId="10903" xr:uid="{14B8F022-6128-4E85-B7A5-35D4F27F2123}"/>
    <cellStyle name="Separador de milhares 10 3 5 2" xfId="11855" xr:uid="{56195B41-F57D-497B-B24F-CA6461D1C088}"/>
    <cellStyle name="Separador de milhares 10 3 5 2 2" xfId="13756" xr:uid="{BA8D5912-5928-469D-A007-803DE27AE9CB}"/>
    <cellStyle name="Separador de milhares 10 3 5 2 2 2" xfId="16608" xr:uid="{85777FB0-BDCD-4A26-B8F2-2319440A4043}"/>
    <cellStyle name="Separador de milhares 10 3 5 2 3" xfId="15147" xr:uid="{6AEB781A-AB32-43A6-B681-5AE3331135EC}"/>
    <cellStyle name="Separador de milhares 10 3 5 3" xfId="12956" xr:uid="{08D50BE7-25C2-44C1-B7C4-9C55BD815EC4}"/>
    <cellStyle name="Separador de milhares 10 3 5 3 2" xfId="15810" xr:uid="{8D4DFB23-5BDF-463A-A083-AADCFE7E487D}"/>
    <cellStyle name="Separador de milhares 10 3 5 4" xfId="14349" xr:uid="{DD9FD019-DD6D-4813-9A7B-D9495693AFDB}"/>
    <cellStyle name="Separador de milhares 10 3 6" xfId="11454" xr:uid="{BB80C313-7BDB-4F1D-A39D-D905DA652B7F}"/>
    <cellStyle name="Separador de milhares 10 3 6 2" xfId="13357" xr:uid="{7FCDEBCB-018F-49F0-B887-838A89382113}"/>
    <cellStyle name="Separador de milhares 10 3 6 2 2" xfId="16209" xr:uid="{013CAEBA-8A33-40CF-9A3A-1B99705F4DB4}"/>
    <cellStyle name="Separador de milhares 10 3 6 3" xfId="14748" xr:uid="{A880EB2E-2F7E-4CA7-98BD-0A3092C78D18}"/>
    <cellStyle name="Separador de milhares 10 3 7" xfId="12645" xr:uid="{6BEA460A-27D7-47AF-BFC6-DD95DAA8F74B}"/>
    <cellStyle name="Separador de milhares 10 3 7 2" xfId="15533" xr:uid="{7F286431-21AD-44B4-812F-B683C4732E8A}"/>
    <cellStyle name="Separador de milhares 10 3 8" xfId="14141" xr:uid="{D45B393B-7150-46AF-8013-9EEAD245A667}"/>
    <cellStyle name="Separador de milhares 10 4" xfId="9830" xr:uid="{4C63D238-B1D7-45CC-B2AF-5FFEB005C15F}"/>
    <cellStyle name="Separador de milhares 10 4 2" xfId="9831" xr:uid="{4ED139E3-2051-45DF-894A-BC9295CED7B8}"/>
    <cellStyle name="Separador de milhares 10 4 2 2" xfId="9832" xr:uid="{58CC5B99-81FB-4DF2-B167-94CAA2D5FB4F}"/>
    <cellStyle name="Separador de milhares 10 4 2 2 2" xfId="10911" xr:uid="{1ED18C94-37CD-4F31-ACEB-DF31D2986420}"/>
    <cellStyle name="Separador de milhares 10 4 2 2 2 2" xfId="11863" xr:uid="{F2065EC8-34AF-473B-99B4-F3F7CBDCEC8E}"/>
    <cellStyle name="Separador de milhares 10 4 2 2 2 2 2" xfId="13764" xr:uid="{D2D7A59A-91A4-407A-8984-A12CC82C8D4A}"/>
    <cellStyle name="Separador de milhares 10 4 2 2 2 2 2 2" xfId="16616" xr:uid="{54A928F2-C5ED-47D9-B040-EDA237F32575}"/>
    <cellStyle name="Separador de milhares 10 4 2 2 2 2 3" xfId="15155" xr:uid="{81DB5BEF-603B-4B46-BFCA-A4B9D24A6437}"/>
    <cellStyle name="Separador de milhares 10 4 2 2 2 3" xfId="12964" xr:uid="{9109F6BB-1B33-4749-B643-F8E1498EB1F5}"/>
    <cellStyle name="Separador de milhares 10 4 2 2 2 3 2" xfId="15818" xr:uid="{72AE9AFA-2915-4DC2-B73D-B987B641816F}"/>
    <cellStyle name="Separador de milhares 10 4 2 2 2 4" xfId="14357" xr:uid="{D4CD99F4-1D67-44ED-B45C-9C2D1C0EA317}"/>
    <cellStyle name="Separador de milhares 10 4 2 2 3" xfId="11462" xr:uid="{5C0B8C98-2B48-4234-84B8-C14E02BC05C9}"/>
    <cellStyle name="Separador de milhares 10 4 2 2 3 2" xfId="13365" xr:uid="{750B90E3-994E-4F29-9233-1CA049D1C21D}"/>
    <cellStyle name="Separador de milhares 10 4 2 2 3 2 2" xfId="16217" xr:uid="{8CCD077F-FB5B-40C6-8C19-2423B59FADBA}"/>
    <cellStyle name="Separador de milhares 10 4 2 2 3 3" xfId="14756" xr:uid="{8F3B3A35-B5EF-4266-97A6-8D686BC1C4AB}"/>
    <cellStyle name="Separador de milhares 10 4 2 2 4" xfId="12653" xr:uid="{5E28A25B-98CB-4598-AF3C-CA11C57C1914}"/>
    <cellStyle name="Separador de milhares 10 4 2 2 4 2" xfId="15541" xr:uid="{1F165CC4-FB2C-4DF8-81E7-E950DA619CE4}"/>
    <cellStyle name="Separador de milhares 10 4 2 2 5" xfId="14149" xr:uid="{23AFCBC7-9C6C-4627-8584-81A8460B93EF}"/>
    <cellStyle name="Separador de milhares 10 4 2 3" xfId="10910" xr:uid="{FFF967C4-9819-43BF-BD4A-D9389B9FFB6F}"/>
    <cellStyle name="Separador de milhares 10 4 2 3 2" xfId="11862" xr:uid="{C117FA6D-95EB-4866-8113-582A5A2747FF}"/>
    <cellStyle name="Separador de milhares 10 4 2 3 2 2" xfId="13763" xr:uid="{0796A660-DBE4-4FEE-804E-929BCFD8DA9B}"/>
    <cellStyle name="Separador de milhares 10 4 2 3 2 2 2" xfId="16615" xr:uid="{C7824908-26C9-43AE-97B2-CEEF9935A12A}"/>
    <cellStyle name="Separador de milhares 10 4 2 3 2 3" xfId="15154" xr:uid="{48826CAB-1B1C-4848-8974-22D41121D827}"/>
    <cellStyle name="Separador de milhares 10 4 2 3 3" xfId="12963" xr:uid="{08071AA5-81A5-4BA0-A214-0A1CC1CF4F9A}"/>
    <cellStyle name="Separador de milhares 10 4 2 3 3 2" xfId="15817" xr:uid="{8BA35099-67D3-46CB-A0D3-491ED51A83A1}"/>
    <cellStyle name="Separador de milhares 10 4 2 3 4" xfId="14356" xr:uid="{80B78D20-1F40-440B-B95F-F4F273EFC4C8}"/>
    <cellStyle name="Separador de milhares 10 4 2 4" xfId="11461" xr:uid="{06D0D12D-9A4B-4C5C-B1E2-B4660118F6BD}"/>
    <cellStyle name="Separador de milhares 10 4 2 4 2" xfId="13364" xr:uid="{85EFAD2F-4C72-4A53-A3F9-823FC4375FC6}"/>
    <cellStyle name="Separador de milhares 10 4 2 4 2 2" xfId="16216" xr:uid="{A8B89734-2D01-4C4B-9D38-9F9DBFC5CBE2}"/>
    <cellStyle name="Separador de milhares 10 4 2 4 3" xfId="14755" xr:uid="{E845D42E-095E-45D6-B268-CB9C474FC6BE}"/>
    <cellStyle name="Separador de milhares 10 4 2 5" xfId="12652" xr:uid="{15A6F4DF-6FDD-46DC-8CA5-515C0B3CB465}"/>
    <cellStyle name="Separador de milhares 10 4 2 5 2" xfId="15540" xr:uid="{FD87D844-9844-478A-BD9C-7FF1D79CD51A}"/>
    <cellStyle name="Separador de milhares 10 4 2 6" xfId="14148" xr:uid="{103B4A96-C090-4A79-8F30-040416B6368E}"/>
    <cellStyle name="Separador de milhares 10 4 3" xfId="9833" xr:uid="{5EF2EB8B-E919-428E-AE32-71D98FC959DA}"/>
    <cellStyle name="Separador de milhares 10 4 3 2" xfId="9834" xr:uid="{27A1813D-6C08-4063-8928-1A18B1F95649}"/>
    <cellStyle name="Separador de milhares 10 4 3 2 2" xfId="10913" xr:uid="{615A8DDE-22B9-47F3-BEFD-059E14C1841D}"/>
    <cellStyle name="Separador de milhares 10 4 3 2 2 2" xfId="11865" xr:uid="{FE5BF212-3CD3-4106-A195-3009E07FB5C9}"/>
    <cellStyle name="Separador de milhares 10 4 3 2 2 2 2" xfId="13766" xr:uid="{31493A8C-204D-492D-A2EF-9CDFA2D44017}"/>
    <cellStyle name="Separador de milhares 10 4 3 2 2 2 2 2" xfId="16618" xr:uid="{8A499634-4FF0-4509-9947-699F21125EE6}"/>
    <cellStyle name="Separador de milhares 10 4 3 2 2 2 3" xfId="15157" xr:uid="{A62E2520-EDFD-4FA7-9228-DEE6A19A0025}"/>
    <cellStyle name="Separador de milhares 10 4 3 2 2 3" xfId="12966" xr:uid="{2C57F4D1-1872-433A-AEE9-F84AC1B30845}"/>
    <cellStyle name="Separador de milhares 10 4 3 2 2 3 2" xfId="15820" xr:uid="{ACE9F6ED-992F-4582-9DA8-1D5ABC719B6E}"/>
    <cellStyle name="Separador de milhares 10 4 3 2 2 4" xfId="14359" xr:uid="{F36CBCEA-C8E0-4C44-A54C-0E45A7D6F40C}"/>
    <cellStyle name="Separador de milhares 10 4 3 2 3" xfId="11464" xr:uid="{28773E81-43D2-45AD-AA51-B57D8F630025}"/>
    <cellStyle name="Separador de milhares 10 4 3 2 3 2" xfId="13367" xr:uid="{15E161B5-6FC3-4CCD-942F-DEF09E37E76A}"/>
    <cellStyle name="Separador de milhares 10 4 3 2 3 2 2" xfId="16219" xr:uid="{99C14FC5-8377-4E9C-B479-A5ADA77015B7}"/>
    <cellStyle name="Separador de milhares 10 4 3 2 3 3" xfId="14758" xr:uid="{0745D2E7-FBB3-4329-B3FD-2DE6F4D3B6AE}"/>
    <cellStyle name="Separador de milhares 10 4 3 2 4" xfId="12655" xr:uid="{71C3B983-070E-4A51-B6CF-C61DAD50AE86}"/>
    <cellStyle name="Separador de milhares 10 4 3 2 4 2" xfId="15543" xr:uid="{AE23A6C6-A2D2-4464-86BA-3722055707A9}"/>
    <cellStyle name="Separador de milhares 10 4 3 2 5" xfId="14151" xr:uid="{F3023706-CB89-46E6-B9AA-8974F3EF153C}"/>
    <cellStyle name="Separador de milhares 10 4 3 3" xfId="10912" xr:uid="{BA7A0173-8317-43A3-8C42-449A8F2B31CF}"/>
    <cellStyle name="Separador de milhares 10 4 3 3 2" xfId="11864" xr:uid="{7FC58783-8126-4964-B169-A0F6DB1EC0F2}"/>
    <cellStyle name="Separador de milhares 10 4 3 3 2 2" xfId="13765" xr:uid="{062F531F-30CC-446C-8817-AB6D2C5E5397}"/>
    <cellStyle name="Separador de milhares 10 4 3 3 2 2 2" xfId="16617" xr:uid="{65060810-B25A-4893-A49C-957F9F7E483E}"/>
    <cellStyle name="Separador de milhares 10 4 3 3 2 3" xfId="15156" xr:uid="{FEFBD305-E8B4-4392-8188-B1A435066D8D}"/>
    <cellStyle name="Separador de milhares 10 4 3 3 3" xfId="12965" xr:uid="{5F95CDB6-C859-409C-93DF-96ED6A50218A}"/>
    <cellStyle name="Separador de milhares 10 4 3 3 3 2" xfId="15819" xr:uid="{39C61F63-7B42-4C7E-B1AF-C4BE122FAFC1}"/>
    <cellStyle name="Separador de milhares 10 4 3 3 4" xfId="14358" xr:uid="{61ADB687-6EFB-413A-B18F-DBDEC16B1325}"/>
    <cellStyle name="Separador de milhares 10 4 3 4" xfId="11463" xr:uid="{C6EDE9ED-90CA-4244-B754-FE135A4C409F}"/>
    <cellStyle name="Separador de milhares 10 4 3 4 2" xfId="13366" xr:uid="{C4377009-FAB5-4DAE-9064-782D672DA90D}"/>
    <cellStyle name="Separador de milhares 10 4 3 4 2 2" xfId="16218" xr:uid="{3C802E0E-815D-41AD-B2ED-95F551394560}"/>
    <cellStyle name="Separador de milhares 10 4 3 4 3" xfId="14757" xr:uid="{68340668-542A-4985-9602-DCB4A7B994B8}"/>
    <cellStyle name="Separador de milhares 10 4 3 5" xfId="12654" xr:uid="{96F61136-5C30-4998-9084-D6829A1865CA}"/>
    <cellStyle name="Separador de milhares 10 4 3 5 2" xfId="15542" xr:uid="{188D63E8-E377-4F64-9929-3E256FB3FC9C}"/>
    <cellStyle name="Separador de milhares 10 4 3 6" xfId="14150" xr:uid="{DFEFB058-ACE6-450A-BBBE-A9501C3902DC}"/>
    <cellStyle name="Separador de milhares 10 4 4" xfId="9835" xr:uid="{7844448C-AC22-4BCE-85B6-B724E23F7EC1}"/>
    <cellStyle name="Separador de milhares 10 4 4 2" xfId="10914" xr:uid="{5CAB726A-F329-4431-AF41-C45A1A636E12}"/>
    <cellStyle name="Separador de milhares 10 4 4 2 2" xfId="11866" xr:uid="{B1335AD6-4BB0-4095-8EE2-CF154F19D58A}"/>
    <cellStyle name="Separador de milhares 10 4 4 2 2 2" xfId="13767" xr:uid="{5814474F-D159-4734-9F20-180799B685A9}"/>
    <cellStyle name="Separador de milhares 10 4 4 2 2 2 2" xfId="16619" xr:uid="{25023719-92C3-4DB5-B592-733F5B8E640A}"/>
    <cellStyle name="Separador de milhares 10 4 4 2 2 3" xfId="15158" xr:uid="{B7D83238-A725-4EA3-A56E-C9C45E35E099}"/>
    <cellStyle name="Separador de milhares 10 4 4 2 3" xfId="12967" xr:uid="{71A8F9F4-1226-4186-A242-99C48D5E00A7}"/>
    <cellStyle name="Separador de milhares 10 4 4 2 3 2" xfId="15821" xr:uid="{24C2CB48-D310-441E-8CC4-AB0826D7BF5A}"/>
    <cellStyle name="Separador de milhares 10 4 4 2 4" xfId="14360" xr:uid="{8D31C27F-814D-4B82-A772-6E133E0C176D}"/>
    <cellStyle name="Separador de milhares 10 4 4 3" xfId="11465" xr:uid="{23E6819C-85F2-4103-83A6-D1E5CCDE2665}"/>
    <cellStyle name="Separador de milhares 10 4 4 3 2" xfId="13368" xr:uid="{FC03D688-978B-4186-B9A0-1C24E009D49E}"/>
    <cellStyle name="Separador de milhares 10 4 4 3 2 2" xfId="16220" xr:uid="{E3C4C43C-D306-4630-A2DD-3453D4FDE56E}"/>
    <cellStyle name="Separador de milhares 10 4 4 3 3" xfId="14759" xr:uid="{59116584-5E36-49C0-B026-73A1C83D06E4}"/>
    <cellStyle name="Separador de milhares 10 4 4 4" xfId="12656" xr:uid="{0081CD7D-AC7D-4CE8-964E-AF0039FBE869}"/>
    <cellStyle name="Separador de milhares 10 4 4 4 2" xfId="15544" xr:uid="{7FEB81AC-6207-45E9-B893-ADC6114E7FAF}"/>
    <cellStyle name="Separador de milhares 10 4 4 5" xfId="14152" xr:uid="{A678324F-8F9F-421B-BFF1-66DD9EA2377C}"/>
    <cellStyle name="Separador de milhares 10 4 5" xfId="10909" xr:uid="{59A51FC5-9AEF-457C-9594-FA4653396908}"/>
    <cellStyle name="Separador de milhares 10 4 5 2" xfId="11861" xr:uid="{496DEBB6-C54D-4AF1-ADEC-22371A28997A}"/>
    <cellStyle name="Separador de milhares 10 4 5 2 2" xfId="13762" xr:uid="{D22CD22E-85FE-4502-812B-AAEC27174C03}"/>
    <cellStyle name="Separador de milhares 10 4 5 2 2 2" xfId="16614" xr:uid="{5F1BCF10-84C3-4AC7-B413-A3C97B00BBFC}"/>
    <cellStyle name="Separador de milhares 10 4 5 2 3" xfId="15153" xr:uid="{E541198B-FD18-4811-9F56-2BDEA2B4F502}"/>
    <cellStyle name="Separador de milhares 10 4 5 3" xfId="12962" xr:uid="{8947A02A-396A-4BAA-90F6-9095DA07EC82}"/>
    <cellStyle name="Separador de milhares 10 4 5 3 2" xfId="15816" xr:uid="{A97D7AF9-A5B7-4642-99C3-48F664938E0E}"/>
    <cellStyle name="Separador de milhares 10 4 5 4" xfId="14355" xr:uid="{BBC5CDE0-97A3-4C30-AF1F-035A30D4570D}"/>
    <cellStyle name="Separador de milhares 10 4 6" xfId="11460" xr:uid="{82B20DFB-86B4-4DBE-A7A9-43A1CB44D475}"/>
    <cellStyle name="Separador de milhares 10 4 6 2" xfId="13363" xr:uid="{FD18D958-3B2B-4E6B-94D3-CE234A2821B9}"/>
    <cellStyle name="Separador de milhares 10 4 6 2 2" xfId="16215" xr:uid="{6D9BC778-0160-4EC0-8AAA-803C01657E3E}"/>
    <cellStyle name="Separador de milhares 10 4 6 3" xfId="14754" xr:uid="{EC16D9D9-6BD4-4042-8769-C5028671F4C7}"/>
    <cellStyle name="Separador de milhares 10 4 7" xfId="12651" xr:uid="{6C97CBA9-F15A-4F26-9EFC-9651C1C1015D}"/>
    <cellStyle name="Separador de milhares 10 4 7 2" xfId="15539" xr:uid="{E2A9A296-D535-4612-9ACD-F07EAA2C1417}"/>
    <cellStyle name="Separador de milhares 10 4 8" xfId="14147" xr:uid="{3594EDCF-57D5-4345-B44F-EF0778747662}"/>
    <cellStyle name="Separador de milhares 10 5" xfId="9836" xr:uid="{F6BA02B3-07E7-40F7-B820-36DA0E5F7B92}"/>
    <cellStyle name="Separador de milhares 10 6" xfId="9837" xr:uid="{E2D4DF78-C9AD-4544-A298-022CCE893DC2}"/>
    <cellStyle name="Separador de milhares 10 6 2" xfId="9838" xr:uid="{92493410-5CCF-472B-A62B-E6B768E2CA68}"/>
    <cellStyle name="Separador de milhares 10 6 2 2" xfId="10916" xr:uid="{FA9CEE9D-0445-471F-9CA2-8825B6D6BAE7}"/>
    <cellStyle name="Separador de milhares 10 6 2 2 2" xfId="11868" xr:uid="{6038C277-6E7F-49EB-9405-8846E50AC358}"/>
    <cellStyle name="Separador de milhares 10 6 2 2 2 2" xfId="13769" xr:uid="{7E077CF8-DDE3-446D-9342-314B1C177B6A}"/>
    <cellStyle name="Separador de milhares 10 6 2 2 2 2 2" xfId="16621" xr:uid="{54C5D57E-B4F1-4381-9966-35CBE863825A}"/>
    <cellStyle name="Separador de milhares 10 6 2 2 2 3" xfId="15160" xr:uid="{F3B9773A-38BE-4FAE-ACD3-E63F9E1F4C1B}"/>
    <cellStyle name="Separador de milhares 10 6 2 2 3" xfId="12969" xr:uid="{39207747-A1F8-4BEE-BD17-BA6788F9B05F}"/>
    <cellStyle name="Separador de milhares 10 6 2 2 3 2" xfId="15823" xr:uid="{87185EA9-02B7-4351-A45F-29B7645AE96A}"/>
    <cellStyle name="Separador de milhares 10 6 2 2 4" xfId="14362" xr:uid="{55E9F1A4-D1E4-4944-8688-9229D1B56927}"/>
    <cellStyle name="Separador de milhares 10 6 2 3" xfId="11467" xr:uid="{198167F8-E233-4511-8386-CAC1DA2BBF71}"/>
    <cellStyle name="Separador de milhares 10 6 2 3 2" xfId="13370" xr:uid="{2DC6E95B-1B72-4FC4-8687-CAC4A76947C6}"/>
    <cellStyle name="Separador de milhares 10 6 2 3 2 2" xfId="16222" xr:uid="{8AABCF09-7384-43AE-860A-166021C996DA}"/>
    <cellStyle name="Separador de milhares 10 6 2 3 3" xfId="14761" xr:uid="{C267C7DD-1818-41AD-8729-3B97E77B7D95}"/>
    <cellStyle name="Separador de milhares 10 6 2 4" xfId="12658" xr:uid="{848C003B-E5A3-40B6-BC60-242974165DA5}"/>
    <cellStyle name="Separador de milhares 10 6 2 4 2" xfId="15546" xr:uid="{CC6AD915-A982-4A73-9862-781E94F8F1F2}"/>
    <cellStyle name="Separador de milhares 10 6 2 5" xfId="14154" xr:uid="{9E22D52C-73D2-4AC7-B2EB-B00DA6BA8F65}"/>
    <cellStyle name="Separador de milhares 10 6 3" xfId="10915" xr:uid="{F0ACBA58-E50C-4D7D-B79F-254F7678AEEA}"/>
    <cellStyle name="Separador de milhares 10 6 3 2" xfId="11867" xr:uid="{5AC6C759-FE86-46ED-B14E-4A6EC9139276}"/>
    <cellStyle name="Separador de milhares 10 6 3 2 2" xfId="13768" xr:uid="{3006C1F6-CC4E-44F1-A878-1282C30B1EF8}"/>
    <cellStyle name="Separador de milhares 10 6 3 2 2 2" xfId="16620" xr:uid="{C217A7FF-28D4-4B6F-9D97-3A3F6A998BFB}"/>
    <cellStyle name="Separador de milhares 10 6 3 2 3" xfId="15159" xr:uid="{0E287AC3-821D-4606-9939-FCF8E59DD36D}"/>
    <cellStyle name="Separador de milhares 10 6 3 3" xfId="12968" xr:uid="{487FF8C2-BC2D-451A-9B93-4C3255B5EC43}"/>
    <cellStyle name="Separador de milhares 10 6 3 3 2" xfId="15822" xr:uid="{C02ACA6B-339F-4341-9F07-C73C4C98A824}"/>
    <cellStyle name="Separador de milhares 10 6 3 4" xfId="14361" xr:uid="{4495B998-E0EB-40F9-A7F4-4E051EB2B821}"/>
    <cellStyle name="Separador de milhares 10 6 4" xfId="11466" xr:uid="{FA0A8425-880C-4B13-80B3-6254649B2770}"/>
    <cellStyle name="Separador de milhares 10 6 4 2" xfId="13369" xr:uid="{FF13CA69-6858-4E31-B291-048C783FBC5C}"/>
    <cellStyle name="Separador de milhares 10 6 4 2 2" xfId="16221" xr:uid="{8E0D7F9F-1582-40AB-9085-690E40FEF202}"/>
    <cellStyle name="Separador de milhares 10 6 4 3" xfId="14760" xr:uid="{8844AA69-296F-4F84-8DF6-04CE4D83F5FD}"/>
    <cellStyle name="Separador de milhares 10 6 5" xfId="12657" xr:uid="{E2BAB474-FB9E-4DD9-80AA-3B613CE2FF0B}"/>
    <cellStyle name="Separador de milhares 10 6 5 2" xfId="15545" xr:uid="{16C8EEF7-F193-4DD0-AB14-D419A7F4516E}"/>
    <cellStyle name="Separador de milhares 10 6 6" xfId="14153" xr:uid="{ECD5C8BC-831E-4C4A-A366-25F5201B8C8E}"/>
    <cellStyle name="Separador de milhares 10 7" xfId="9839" xr:uid="{9D7E09F6-671D-469A-B7B5-64E62EB9E13D}"/>
    <cellStyle name="Separador de milhares 10 7 2" xfId="9840" xr:uid="{DB2AFFB0-6F01-4657-896A-DB07765A341F}"/>
    <cellStyle name="Separador de milhares 10 7 2 2" xfId="10918" xr:uid="{4A1F8987-D9A4-4007-AD58-90C4FD5F711F}"/>
    <cellStyle name="Separador de milhares 10 7 2 2 2" xfId="11870" xr:uid="{4F48BE9D-EAA4-4543-AC91-B4D55D18A9AF}"/>
    <cellStyle name="Separador de milhares 10 7 2 2 2 2" xfId="13771" xr:uid="{BDE6F71A-8D9A-42F3-8005-7318EA697565}"/>
    <cellStyle name="Separador de milhares 10 7 2 2 2 2 2" xfId="16623" xr:uid="{BC846E5A-855F-44FA-83CC-CB19B7E6C081}"/>
    <cellStyle name="Separador de milhares 10 7 2 2 2 3" xfId="15162" xr:uid="{1C914D82-CCEA-43A4-B987-C779A8638A60}"/>
    <cellStyle name="Separador de milhares 10 7 2 2 3" xfId="12971" xr:uid="{9BFBC88B-9EFD-415E-874B-204BEF6AD933}"/>
    <cellStyle name="Separador de milhares 10 7 2 2 3 2" xfId="15825" xr:uid="{C34F8E07-B278-4FDA-BE5F-959154070676}"/>
    <cellStyle name="Separador de milhares 10 7 2 2 4" xfId="14364" xr:uid="{CA88743C-20BE-4FC3-96B6-E0C421366596}"/>
    <cellStyle name="Separador de milhares 10 7 2 3" xfId="11469" xr:uid="{C1F77D23-F852-4CBD-86E4-6B03B5EE9546}"/>
    <cellStyle name="Separador de milhares 10 7 2 3 2" xfId="13372" xr:uid="{5C975FC9-E9A9-420A-9859-0199FF89A867}"/>
    <cellStyle name="Separador de milhares 10 7 2 3 2 2" xfId="16224" xr:uid="{50DFFF02-ADB1-4083-B555-EFFABC5DF09F}"/>
    <cellStyle name="Separador de milhares 10 7 2 3 3" xfId="14763" xr:uid="{C802B7C1-E7F2-472D-AC46-B96615E92916}"/>
    <cellStyle name="Separador de milhares 10 7 2 4" xfId="12660" xr:uid="{45258A0F-1AE0-4755-8742-95334FCDE981}"/>
    <cellStyle name="Separador de milhares 10 7 2 4 2" xfId="15548" xr:uid="{875945DB-26E3-43D4-9417-327121DB031D}"/>
    <cellStyle name="Separador de milhares 10 7 2 5" xfId="14156" xr:uid="{991C62DD-8DB5-4CD6-8862-7956732DA846}"/>
    <cellStyle name="Separador de milhares 10 7 3" xfId="10917" xr:uid="{04D55923-DC3B-40F7-BF6C-E5110FC92AC8}"/>
    <cellStyle name="Separador de milhares 10 7 3 2" xfId="11869" xr:uid="{B43D97FB-6E20-4CD5-82BB-9E532A1A942B}"/>
    <cellStyle name="Separador de milhares 10 7 3 2 2" xfId="13770" xr:uid="{C69F78CE-A14B-49CB-9306-AE2C7884D5B4}"/>
    <cellStyle name="Separador de milhares 10 7 3 2 2 2" xfId="16622" xr:uid="{4A434721-6EB3-4F05-B374-C856C9306F9E}"/>
    <cellStyle name="Separador de milhares 10 7 3 2 3" xfId="15161" xr:uid="{6DE0B9E3-538F-400F-8D65-73270BEABC6F}"/>
    <cellStyle name="Separador de milhares 10 7 3 3" xfId="12970" xr:uid="{D32A364B-09C9-43F2-ADB3-2DB50C76D1B2}"/>
    <cellStyle name="Separador de milhares 10 7 3 3 2" xfId="15824" xr:uid="{D77EC238-7FC6-418E-9D4E-26395C8B6FDA}"/>
    <cellStyle name="Separador de milhares 10 7 3 4" xfId="14363" xr:uid="{7B071F0D-57E3-460A-B354-7C5056CB1853}"/>
    <cellStyle name="Separador de milhares 10 7 4" xfId="11468" xr:uid="{D4AB5078-90E0-4A41-B7E3-D825A1635B6C}"/>
    <cellStyle name="Separador de milhares 10 7 4 2" xfId="13371" xr:uid="{AED504BB-DBBF-4A1F-9AC2-15FDC38F3DA3}"/>
    <cellStyle name="Separador de milhares 10 7 4 2 2" xfId="16223" xr:uid="{CAA2B53D-07E5-4A97-B8D8-FF426D49F4E4}"/>
    <cellStyle name="Separador de milhares 10 7 4 3" xfId="14762" xr:uid="{A797D918-FB1C-49F5-8FCB-B4E8D7C82C9A}"/>
    <cellStyle name="Separador de milhares 10 7 5" xfId="12659" xr:uid="{3163BBBD-6078-4343-8CD7-995BC44E5A7A}"/>
    <cellStyle name="Separador de milhares 10 7 5 2" xfId="15547" xr:uid="{3BB60593-D4B6-497A-A8E3-C3871EE1499F}"/>
    <cellStyle name="Separador de milhares 10 7 6" xfId="14155" xr:uid="{A57FB299-A4E0-431E-935E-C033A6095528}"/>
    <cellStyle name="Separador de milhares 10 8" xfId="9841" xr:uid="{7561006F-72EA-4CA9-A228-EEF556275C14}"/>
    <cellStyle name="Separador de milhares 10 8 2" xfId="10919" xr:uid="{F799210F-0918-40D8-A1E7-CC63BA892113}"/>
    <cellStyle name="Separador de milhares 10 8 2 2" xfId="11871" xr:uid="{2C7CBC60-E4F2-4E3C-877C-8F12D887BE0E}"/>
    <cellStyle name="Separador de milhares 10 8 2 2 2" xfId="13772" xr:uid="{663CEDC2-08B3-499E-920D-7455DA6E8213}"/>
    <cellStyle name="Separador de milhares 10 8 2 2 2 2" xfId="16624" xr:uid="{102C4D4C-0166-4803-BB56-FB692D5B3519}"/>
    <cellStyle name="Separador de milhares 10 8 2 2 3" xfId="15163" xr:uid="{579D0AC1-48C5-44A2-8B6E-ACD0A25D2B0A}"/>
    <cellStyle name="Separador de milhares 10 8 2 3" xfId="12972" xr:uid="{D5E6B864-4C70-4EE5-AEBF-B327CB7E2C7A}"/>
    <cellStyle name="Separador de milhares 10 8 2 3 2" xfId="15826" xr:uid="{CB362F16-354E-44BA-A572-F0B33F9CA398}"/>
    <cellStyle name="Separador de milhares 10 8 2 4" xfId="14365" xr:uid="{690C98C3-60EA-42F2-AB3E-BBA36F08DF64}"/>
    <cellStyle name="Separador de milhares 10 8 3" xfId="11470" xr:uid="{4691FD66-A559-4D4D-A5B3-F8248BEE38E7}"/>
    <cellStyle name="Separador de milhares 10 8 3 2" xfId="13373" xr:uid="{78351771-BED1-4D9D-9548-6C2DE2BB3ECE}"/>
    <cellStyle name="Separador de milhares 10 8 3 2 2" xfId="16225" xr:uid="{0BA4F246-A420-4C73-87E0-B6CE9A4ACFCA}"/>
    <cellStyle name="Separador de milhares 10 8 3 3" xfId="14764" xr:uid="{5FA3DA06-4173-46BC-ACD2-40B111A1A857}"/>
    <cellStyle name="Separador de milhares 10 8 4" xfId="12661" xr:uid="{1339EA58-2F51-4F63-9933-FEA45E97CE0C}"/>
    <cellStyle name="Separador de milhares 10 8 4 2" xfId="15549" xr:uid="{748A7FC1-F68E-41E0-9068-DFCB364BE008}"/>
    <cellStyle name="Separador de milhares 10 8 5" xfId="14157" xr:uid="{30A59C37-2CA4-4EF5-9C19-ACA68473604A}"/>
    <cellStyle name="Separador de milhares 10 9" xfId="10896" xr:uid="{83DD6482-1E4E-46DB-9020-13D733753FEC}"/>
    <cellStyle name="Separador de milhares 10 9 2" xfId="11848" xr:uid="{E9EEC396-BA38-4291-9D71-0CBB6A65E042}"/>
    <cellStyle name="Separador de milhares 10 9 2 2" xfId="13749" xr:uid="{0BBACDF3-F5B7-4114-9321-D30A6470EDB5}"/>
    <cellStyle name="Separador de milhares 10 9 2 2 2" xfId="16601" xr:uid="{B9B49D09-CA0A-45EF-9DE0-871C4150530D}"/>
    <cellStyle name="Separador de milhares 10 9 2 3" xfId="15140" xr:uid="{05D9D579-9A12-4A5A-87AC-073EA3250954}"/>
    <cellStyle name="Separador de milhares 10 9 3" xfId="12949" xr:uid="{38C90C55-23C4-4C6D-A8A0-8289304F7402}"/>
    <cellStyle name="Separador de milhares 10 9 3 2" xfId="15803" xr:uid="{E998028F-9286-4BA8-916E-40FEC0707325}"/>
    <cellStyle name="Separador de milhares 10 9 4" xfId="14342" xr:uid="{4C27210D-5C8D-4BFB-9FD2-ADD96B774FFA}"/>
    <cellStyle name="Separador de milhares 10_Cash Alu" xfId="9842" xr:uid="{5456636F-C9C4-4439-AD43-0F78C347DE4A}"/>
    <cellStyle name="Separador de milhares 11" xfId="9843" xr:uid="{FE6BB462-B088-4BF6-84A0-AA96B5D15B28}"/>
    <cellStyle name="Separador de milhares 11 10" xfId="12662" xr:uid="{01EDE049-3E19-424C-8EB9-B8935AF21543}"/>
    <cellStyle name="Separador de milhares 11 10 2" xfId="15550" xr:uid="{0B85B2EB-99A3-4006-AFE8-A72A89C362FD}"/>
    <cellStyle name="Separador de milhares 11 11" xfId="14158" xr:uid="{2D0A4D09-8E54-4935-BBB1-909F9FEDBC23}"/>
    <cellStyle name="Separador de milhares 11 2" xfId="9844" xr:uid="{45E47C7D-D657-48E4-9E43-BCF50547174E}"/>
    <cellStyle name="Separador de milhares 11 2 2" xfId="9845" xr:uid="{C2F74E57-4AE2-48F8-8A5F-57F75968726D}"/>
    <cellStyle name="Separador de milhares 11 2 2 2" xfId="9846" xr:uid="{AD812574-1D9D-49E4-B9C5-3B566BC44A5B}"/>
    <cellStyle name="Separador de milhares 11 2 2 2 2" xfId="10923" xr:uid="{FF1CE56C-7EEB-401B-A583-2E59E35E767C}"/>
    <cellStyle name="Separador de milhares 11 2 2 2 2 2" xfId="11875" xr:uid="{C3C03711-DCC3-48A6-B534-ED9546D65A63}"/>
    <cellStyle name="Separador de milhares 11 2 2 2 2 2 2" xfId="13776" xr:uid="{DE44E6D3-EEE7-4872-9052-BDD99BDC60B2}"/>
    <cellStyle name="Separador de milhares 11 2 2 2 2 2 2 2" xfId="16628" xr:uid="{8D963DE1-1741-46BF-BFB4-D81EA7911B9B}"/>
    <cellStyle name="Separador de milhares 11 2 2 2 2 2 3" xfId="15167" xr:uid="{63EE2A46-D126-4858-820E-8F7092E6B89B}"/>
    <cellStyle name="Separador de milhares 11 2 2 2 2 3" xfId="12976" xr:uid="{05B49671-EA71-45F8-814F-3F966EC5959A}"/>
    <cellStyle name="Separador de milhares 11 2 2 2 2 3 2" xfId="15830" xr:uid="{96FE34C2-6707-4ABF-A4A2-09FB10294CD4}"/>
    <cellStyle name="Separador de milhares 11 2 2 2 2 4" xfId="14369" xr:uid="{9F1E6F74-7129-4BA4-BF72-558C6800D0F0}"/>
    <cellStyle name="Separador de milhares 11 2 2 2 3" xfId="11474" xr:uid="{5BD4BC9D-8F5E-4BAC-B401-7E6422B7E860}"/>
    <cellStyle name="Separador de milhares 11 2 2 2 3 2" xfId="13377" xr:uid="{AA0F09D3-C693-45E8-B20A-CCD13DC3073B}"/>
    <cellStyle name="Separador de milhares 11 2 2 2 3 2 2" xfId="16229" xr:uid="{F693CE0E-39C3-405C-9EB5-9ACC0A017BD7}"/>
    <cellStyle name="Separador de milhares 11 2 2 2 3 3" xfId="14768" xr:uid="{6251CB5B-2FF5-4BA5-9741-56C82F24AA7E}"/>
    <cellStyle name="Separador de milhares 11 2 2 2 4" xfId="12665" xr:uid="{D1BC91D6-1D3F-4A35-A021-27163E9A1430}"/>
    <cellStyle name="Separador de milhares 11 2 2 2 4 2" xfId="15553" xr:uid="{A6B838ED-0967-4D87-A4AA-08F9D2EB81D6}"/>
    <cellStyle name="Separador de milhares 11 2 2 2 5" xfId="14161" xr:uid="{C8A79C7F-168D-46A4-9CDB-858EA45E47D1}"/>
    <cellStyle name="Separador de milhares 11 2 2 3" xfId="10922" xr:uid="{3948CC68-0D9D-4401-AFAF-74A85F6C4F3F}"/>
    <cellStyle name="Separador de milhares 11 2 2 3 2" xfId="11874" xr:uid="{EEF96020-84D7-4302-96CA-6C8D0BD644CD}"/>
    <cellStyle name="Separador de milhares 11 2 2 3 2 2" xfId="13775" xr:uid="{762B2F59-0A23-4184-8C12-49CFFE655666}"/>
    <cellStyle name="Separador de milhares 11 2 2 3 2 2 2" xfId="16627" xr:uid="{3569C532-BB1D-4B58-A1BA-66FFEAA0D7A4}"/>
    <cellStyle name="Separador de milhares 11 2 2 3 2 3" xfId="15166" xr:uid="{2B42CE1B-8C1F-4AE2-8103-359CF687E806}"/>
    <cellStyle name="Separador de milhares 11 2 2 3 3" xfId="12975" xr:uid="{8FECDE19-169C-4AB2-B87F-D3573969F7AF}"/>
    <cellStyle name="Separador de milhares 11 2 2 3 3 2" xfId="15829" xr:uid="{6EB3E405-FB2B-428A-900A-7517B4E75128}"/>
    <cellStyle name="Separador de milhares 11 2 2 3 4" xfId="14368" xr:uid="{2D39FE1C-A163-4480-8674-07565AA6E819}"/>
    <cellStyle name="Separador de milhares 11 2 2 4" xfId="11473" xr:uid="{CF88D937-0173-4AA3-B554-9E82FB3BF23F}"/>
    <cellStyle name="Separador de milhares 11 2 2 4 2" xfId="13376" xr:uid="{1EDFF67C-DE0B-4B41-BAE0-973AB0D21004}"/>
    <cellStyle name="Separador de milhares 11 2 2 4 2 2" xfId="16228" xr:uid="{8CFCE413-B69D-4340-8C3B-89D8CAC1B299}"/>
    <cellStyle name="Separador de milhares 11 2 2 4 3" xfId="14767" xr:uid="{8A16B3F8-A43C-4B85-B514-BC803487ABC5}"/>
    <cellStyle name="Separador de milhares 11 2 2 5" xfId="12664" xr:uid="{6B3304A3-75A5-4AF4-9245-22107B8F2DE9}"/>
    <cellStyle name="Separador de milhares 11 2 2 5 2" xfId="15552" xr:uid="{4E595D6D-DEB2-4598-B095-F350C8394F98}"/>
    <cellStyle name="Separador de milhares 11 2 2 6" xfId="14160" xr:uid="{9CEDDF4A-3FAC-4453-81C7-CD5BA140BECF}"/>
    <cellStyle name="Separador de milhares 11 2 3" xfId="9847" xr:uid="{F013E1BB-400E-4145-A97F-D7B0AF2A1CDC}"/>
    <cellStyle name="Separador de milhares 11 2 3 2" xfId="9848" xr:uid="{B50153BA-9DB8-4F15-91B9-96B331E61499}"/>
    <cellStyle name="Separador de milhares 11 2 3 2 2" xfId="10925" xr:uid="{4992D9F3-7419-41AA-8109-8E5C92572B4A}"/>
    <cellStyle name="Separador de milhares 11 2 3 2 2 2" xfId="11877" xr:uid="{96FA65E9-6258-42F6-A87F-EF0F3B5A7D13}"/>
    <cellStyle name="Separador de milhares 11 2 3 2 2 2 2" xfId="13778" xr:uid="{AE96BBAE-5282-43C7-B32A-7E1B4319B3B7}"/>
    <cellStyle name="Separador de milhares 11 2 3 2 2 2 2 2" xfId="16630" xr:uid="{92CA68E4-6CA8-4BD0-AF99-99DC22A70A42}"/>
    <cellStyle name="Separador de milhares 11 2 3 2 2 2 3" xfId="15169" xr:uid="{1599E507-0AF1-484A-8D89-FEBB8EE12B4D}"/>
    <cellStyle name="Separador de milhares 11 2 3 2 2 3" xfId="12978" xr:uid="{30B923A8-4A67-4AD8-A925-B2C655BEE005}"/>
    <cellStyle name="Separador de milhares 11 2 3 2 2 3 2" xfId="15832" xr:uid="{02A68280-5954-4AAE-BBB4-788278C72237}"/>
    <cellStyle name="Separador de milhares 11 2 3 2 2 4" xfId="14371" xr:uid="{D0825791-D103-43F1-9FB0-389E573203C2}"/>
    <cellStyle name="Separador de milhares 11 2 3 2 3" xfId="11476" xr:uid="{0219A9E9-7E29-4A98-97FC-27966F6FC7EB}"/>
    <cellStyle name="Separador de milhares 11 2 3 2 3 2" xfId="13379" xr:uid="{402EA31A-A9F9-4E9F-BCCC-6F0EEC3794DC}"/>
    <cellStyle name="Separador de milhares 11 2 3 2 3 2 2" xfId="16231" xr:uid="{7888C8F5-FE15-41CC-97EC-2DD6C07B212A}"/>
    <cellStyle name="Separador de milhares 11 2 3 2 3 3" xfId="14770" xr:uid="{43C15F64-5C30-489A-9ABB-005DF2A5D06E}"/>
    <cellStyle name="Separador de milhares 11 2 3 2 4" xfId="12667" xr:uid="{35E24319-A5C7-4C3F-9C4E-E477F9925290}"/>
    <cellStyle name="Separador de milhares 11 2 3 2 4 2" xfId="15555" xr:uid="{F87CAAEA-D316-488A-A6DF-1313EB8D246D}"/>
    <cellStyle name="Separador de milhares 11 2 3 2 5" xfId="14163" xr:uid="{D2EFDB78-3BF1-4147-A3F8-D8C154FA64D5}"/>
    <cellStyle name="Separador de milhares 11 2 3 3" xfId="10924" xr:uid="{B71ADA13-D585-49CE-B283-74F61DA80359}"/>
    <cellStyle name="Separador de milhares 11 2 3 3 2" xfId="11876" xr:uid="{08D3F623-7C35-4378-8B70-29B467B84F5A}"/>
    <cellStyle name="Separador de milhares 11 2 3 3 2 2" xfId="13777" xr:uid="{5E1BF47C-B93B-466A-BD2D-73A8485CFB1B}"/>
    <cellStyle name="Separador de milhares 11 2 3 3 2 2 2" xfId="16629" xr:uid="{9877B973-CC01-410F-BB8F-0EB48C3F23D2}"/>
    <cellStyle name="Separador de milhares 11 2 3 3 2 3" xfId="15168" xr:uid="{6F318681-B369-46E7-8EFB-0E9E80903F90}"/>
    <cellStyle name="Separador de milhares 11 2 3 3 3" xfId="12977" xr:uid="{11CE9D31-6D75-4491-974B-9FD44D762A5A}"/>
    <cellStyle name="Separador de milhares 11 2 3 3 3 2" xfId="15831" xr:uid="{C105DAA9-91FF-4EB9-A467-EC5D640C2B86}"/>
    <cellStyle name="Separador de milhares 11 2 3 3 4" xfId="14370" xr:uid="{F0130AA8-1C16-47B7-BE73-89666876D449}"/>
    <cellStyle name="Separador de milhares 11 2 3 4" xfId="11475" xr:uid="{F8E3389C-9560-4FC7-81EB-0188DEFCFC2C}"/>
    <cellStyle name="Separador de milhares 11 2 3 4 2" xfId="13378" xr:uid="{4B898569-B5E5-4A20-8947-6F16D094AD4A}"/>
    <cellStyle name="Separador de milhares 11 2 3 4 2 2" xfId="16230" xr:uid="{BE937A30-AF3E-4B51-9499-F3C7A9407EE6}"/>
    <cellStyle name="Separador de milhares 11 2 3 4 3" xfId="14769" xr:uid="{A6CB2DAA-D230-433C-A9FC-ED30776A6D1E}"/>
    <cellStyle name="Separador de milhares 11 2 3 5" xfId="12666" xr:uid="{35B7A325-5409-4264-A5AB-FCCC826D98DB}"/>
    <cellStyle name="Separador de milhares 11 2 3 5 2" xfId="15554" xr:uid="{ECB5A1E6-E7BA-4734-8383-F0A504309236}"/>
    <cellStyle name="Separador de milhares 11 2 3 6" xfId="14162" xr:uid="{19200BF7-93E2-491E-99D4-1E53837CD74E}"/>
    <cellStyle name="Separador de milhares 11 2 4" xfId="9849" xr:uid="{1365B5D2-A29F-4CDF-B0A7-4BBD53544773}"/>
    <cellStyle name="Separador de milhares 11 2 4 2" xfId="10926" xr:uid="{944CCCE7-E117-443B-85C3-57C77B1EC98B}"/>
    <cellStyle name="Separador de milhares 11 2 4 2 2" xfId="11878" xr:uid="{ABDAF13F-4D0C-44A8-A374-E3C3A62DBB7B}"/>
    <cellStyle name="Separador de milhares 11 2 4 2 2 2" xfId="13779" xr:uid="{22D72CD7-9B7E-46FC-9770-E48078101FEA}"/>
    <cellStyle name="Separador de milhares 11 2 4 2 2 2 2" xfId="16631" xr:uid="{74973C8C-8093-4426-A655-A3EA1691059D}"/>
    <cellStyle name="Separador de milhares 11 2 4 2 2 3" xfId="15170" xr:uid="{4759B3D1-3ABB-4283-AD41-262BB50EDA89}"/>
    <cellStyle name="Separador de milhares 11 2 4 2 3" xfId="12979" xr:uid="{0A276F0E-D759-4863-9144-1D45FB943427}"/>
    <cellStyle name="Separador de milhares 11 2 4 2 3 2" xfId="15833" xr:uid="{5651AB5A-F8BA-41FC-B581-E1120537C0C8}"/>
    <cellStyle name="Separador de milhares 11 2 4 2 4" xfId="14372" xr:uid="{26051C5A-4C0E-4374-A2C7-AEC5A197EB64}"/>
    <cellStyle name="Separador de milhares 11 2 4 3" xfId="11477" xr:uid="{C64803D2-A033-4A08-8FB4-4A075DA4D81B}"/>
    <cellStyle name="Separador de milhares 11 2 4 3 2" xfId="13380" xr:uid="{48CF8508-9C02-4A6E-822F-A715AE3C18CA}"/>
    <cellStyle name="Separador de milhares 11 2 4 3 2 2" xfId="16232" xr:uid="{0E55010F-D624-4FC8-830B-BD6A43D33094}"/>
    <cellStyle name="Separador de milhares 11 2 4 3 3" xfId="14771" xr:uid="{AF497253-6637-4811-B5E2-BCD09BBE053A}"/>
    <cellStyle name="Separador de milhares 11 2 4 4" xfId="12668" xr:uid="{C365AB48-2DD0-4BE7-B6AF-F8E0ECE551FC}"/>
    <cellStyle name="Separador de milhares 11 2 4 4 2" xfId="15556" xr:uid="{FAB54908-2BA7-4BEA-A01A-4B8CAB9DBA41}"/>
    <cellStyle name="Separador de milhares 11 2 4 5" xfId="14164" xr:uid="{6DEE5EE4-3897-4180-9C0E-FFBD9DBE54E1}"/>
    <cellStyle name="Separador de milhares 11 2 5" xfId="10921" xr:uid="{8863C330-D490-4C73-A698-0BD2A76D2E6E}"/>
    <cellStyle name="Separador de milhares 11 2 5 2" xfId="11873" xr:uid="{15FEF06F-3905-44FC-A5B4-761D8442F9A0}"/>
    <cellStyle name="Separador de milhares 11 2 5 2 2" xfId="13774" xr:uid="{DB2053B7-FEC2-491B-8C6E-59ECDC7F244C}"/>
    <cellStyle name="Separador de milhares 11 2 5 2 2 2" xfId="16626" xr:uid="{56B92EE5-9B7E-4C2D-BF95-A00075A63245}"/>
    <cellStyle name="Separador de milhares 11 2 5 2 3" xfId="15165" xr:uid="{095861BC-D248-4BF9-B29C-ECAA0B423070}"/>
    <cellStyle name="Separador de milhares 11 2 5 3" xfId="12974" xr:uid="{522168B8-7BC2-4DF2-9F9E-6E23B1326BF2}"/>
    <cellStyle name="Separador de milhares 11 2 5 3 2" xfId="15828" xr:uid="{0BB65D70-B915-4D03-83B2-18AB6CBD26F7}"/>
    <cellStyle name="Separador de milhares 11 2 5 4" xfId="14367" xr:uid="{CF482411-9F88-4555-8CAC-CAEFE038294F}"/>
    <cellStyle name="Separador de milhares 11 2 6" xfId="11472" xr:uid="{41B79978-61B2-48FF-B3F6-8BAF06107E0D}"/>
    <cellStyle name="Separador de milhares 11 2 6 2" xfId="13375" xr:uid="{C5379C66-B24B-4867-A4CA-89F8D686D293}"/>
    <cellStyle name="Separador de milhares 11 2 6 2 2" xfId="16227" xr:uid="{F0F21B66-E61B-402A-BCF5-1C765080BCEA}"/>
    <cellStyle name="Separador de milhares 11 2 6 3" xfId="14766" xr:uid="{3C10E971-5303-4BCC-BD3D-FC2158388809}"/>
    <cellStyle name="Separador de milhares 11 2 7" xfId="12663" xr:uid="{7B01A170-5CF2-4855-8F8A-99DC3518C2CC}"/>
    <cellStyle name="Separador de milhares 11 2 7 2" xfId="15551" xr:uid="{15225988-3F5B-47DE-AACE-32501B9A2DE7}"/>
    <cellStyle name="Separador de milhares 11 2 8" xfId="14159" xr:uid="{8AFD4A43-4130-4BF2-8476-BF89A86A60C7}"/>
    <cellStyle name="Separador de milhares 11 3" xfId="9850" xr:uid="{D8093F58-79D9-41F7-83F8-B2AF42B002D6}"/>
    <cellStyle name="Separador de milhares 11 3 2" xfId="9851" xr:uid="{A1FC207F-B869-4805-A363-F842429106CF}"/>
    <cellStyle name="Separador de milhares 11 3 2 2" xfId="9852" xr:uid="{4F0C48C3-BAAF-4A00-9DE7-3060B36CC398}"/>
    <cellStyle name="Separador de milhares 11 3 2 2 2" xfId="10929" xr:uid="{B352A1D8-9EB0-4808-9D19-4AE37C01227D}"/>
    <cellStyle name="Separador de milhares 11 3 2 2 2 2" xfId="11881" xr:uid="{70E38FED-9F7E-419F-990A-CB22E2961503}"/>
    <cellStyle name="Separador de milhares 11 3 2 2 2 2 2" xfId="13782" xr:uid="{B29B46BD-8DC6-44A9-AF00-F14F53CDA233}"/>
    <cellStyle name="Separador de milhares 11 3 2 2 2 2 2 2" xfId="16634" xr:uid="{1CFA5028-CDE0-4ACC-9E54-8F68D0E64956}"/>
    <cellStyle name="Separador de milhares 11 3 2 2 2 2 3" xfId="15173" xr:uid="{27F8FE18-01EF-40F3-B40F-8653ABA41C9F}"/>
    <cellStyle name="Separador de milhares 11 3 2 2 2 3" xfId="12982" xr:uid="{8CE1A800-27D7-4F34-B633-141D740D078E}"/>
    <cellStyle name="Separador de milhares 11 3 2 2 2 3 2" xfId="15836" xr:uid="{4E059A1D-BA1C-41C6-8AA0-50109706F7C8}"/>
    <cellStyle name="Separador de milhares 11 3 2 2 2 4" xfId="14375" xr:uid="{517552E3-15D6-482A-8FE5-033917508BD5}"/>
    <cellStyle name="Separador de milhares 11 3 2 2 3" xfId="11480" xr:uid="{E45E897D-0E8F-492E-AE2B-89DDE523260A}"/>
    <cellStyle name="Separador de milhares 11 3 2 2 3 2" xfId="13383" xr:uid="{2C6E9228-8BA7-4B35-BB48-D5F5179FCA49}"/>
    <cellStyle name="Separador de milhares 11 3 2 2 3 2 2" xfId="16235" xr:uid="{27502266-5B6D-471D-8AA5-A97BFD28D5F3}"/>
    <cellStyle name="Separador de milhares 11 3 2 2 3 3" xfId="14774" xr:uid="{0AC57E4A-59DD-46D7-892E-16AD4479B1BB}"/>
    <cellStyle name="Separador de milhares 11 3 2 2 4" xfId="12671" xr:uid="{EB75B611-A222-4A3A-BE26-8F9D379E6F3C}"/>
    <cellStyle name="Separador de milhares 11 3 2 2 4 2" xfId="15559" xr:uid="{6926D791-EB12-471A-8501-E8611A372017}"/>
    <cellStyle name="Separador de milhares 11 3 2 2 5" xfId="14167" xr:uid="{6FCB1DBE-A58B-4A1D-A0C8-3491DC2DD9C6}"/>
    <cellStyle name="Separador de milhares 11 3 2 3" xfId="10928" xr:uid="{FE4657E6-F63E-4F6B-A9F4-A9C97735576E}"/>
    <cellStyle name="Separador de milhares 11 3 2 3 2" xfId="11880" xr:uid="{3EF8458C-B4E1-438C-9CB7-3DBC97D9C01A}"/>
    <cellStyle name="Separador de milhares 11 3 2 3 2 2" xfId="13781" xr:uid="{D2A64ED6-5764-4277-A0A5-775C6C43FAEB}"/>
    <cellStyle name="Separador de milhares 11 3 2 3 2 2 2" xfId="16633" xr:uid="{03148306-1E02-46D9-8FA5-9FED8910B760}"/>
    <cellStyle name="Separador de milhares 11 3 2 3 2 3" xfId="15172" xr:uid="{3E442AA5-C5B5-4A7C-A0E3-8B163CEA9593}"/>
    <cellStyle name="Separador de milhares 11 3 2 3 3" xfId="12981" xr:uid="{6697227E-4689-4AC2-9D1C-4ED29DB1A0A5}"/>
    <cellStyle name="Separador de milhares 11 3 2 3 3 2" xfId="15835" xr:uid="{DA86E3FF-7A77-4D82-B2FD-35F0A759BFBE}"/>
    <cellStyle name="Separador de milhares 11 3 2 3 4" xfId="14374" xr:uid="{F0F746A1-0CEE-4CE6-8569-A17565EF8A68}"/>
    <cellStyle name="Separador de milhares 11 3 2 4" xfId="11479" xr:uid="{9D82ECA7-9D62-472E-8B9C-0651E99AC774}"/>
    <cellStyle name="Separador de milhares 11 3 2 4 2" xfId="13382" xr:uid="{7E03BC92-8B27-46E4-B5B7-E98907667BF8}"/>
    <cellStyle name="Separador de milhares 11 3 2 4 2 2" xfId="16234" xr:uid="{260D6035-6475-4CF2-93CF-D73A6E987139}"/>
    <cellStyle name="Separador de milhares 11 3 2 4 3" xfId="14773" xr:uid="{CDB9BB58-6A1B-4919-A326-0A3E477CDFE1}"/>
    <cellStyle name="Separador de milhares 11 3 2 5" xfId="12670" xr:uid="{3CEBF469-A29A-4F05-B371-A045678FB338}"/>
    <cellStyle name="Separador de milhares 11 3 2 5 2" xfId="15558" xr:uid="{E6D68A4E-ADAD-4DC4-A1A9-E5456FCD5B11}"/>
    <cellStyle name="Separador de milhares 11 3 2 6" xfId="14166" xr:uid="{F173092F-6DDD-4E0E-9135-2C0A01FE2222}"/>
    <cellStyle name="Separador de milhares 11 3 3" xfId="9853" xr:uid="{7623852E-A288-4BEC-886E-086F36A7966F}"/>
    <cellStyle name="Separador de milhares 11 3 3 2" xfId="9854" xr:uid="{1771D4BA-A620-44AE-9B2F-F5242AC56A18}"/>
    <cellStyle name="Separador de milhares 11 3 3 2 2" xfId="10931" xr:uid="{CD4653BF-C7CE-4DF1-A154-C874CC6124E7}"/>
    <cellStyle name="Separador de milhares 11 3 3 2 2 2" xfId="11883" xr:uid="{1ACC4FF6-1DA2-4260-BD86-4CD206C86E38}"/>
    <cellStyle name="Separador de milhares 11 3 3 2 2 2 2" xfId="13784" xr:uid="{44114749-34C0-4519-B8DA-9363EBC6F003}"/>
    <cellStyle name="Separador de milhares 11 3 3 2 2 2 2 2" xfId="16636" xr:uid="{8FAA4341-11F2-4EDC-AE5C-36B1B1C161E2}"/>
    <cellStyle name="Separador de milhares 11 3 3 2 2 2 3" xfId="15175" xr:uid="{7492E047-0F29-4628-8A61-0B430E5D5823}"/>
    <cellStyle name="Separador de milhares 11 3 3 2 2 3" xfId="12984" xr:uid="{AFA3F4FC-43B0-48F8-BE89-B2F8721B1304}"/>
    <cellStyle name="Separador de milhares 11 3 3 2 2 3 2" xfId="15838" xr:uid="{2E1806D4-13BC-4469-9C55-A0D4C77FB23B}"/>
    <cellStyle name="Separador de milhares 11 3 3 2 2 4" xfId="14377" xr:uid="{856C7847-2B1E-4121-ACDF-3581CB38DB16}"/>
    <cellStyle name="Separador de milhares 11 3 3 2 3" xfId="11482" xr:uid="{9A4BEA03-812E-4606-886F-3927BA1F5A99}"/>
    <cellStyle name="Separador de milhares 11 3 3 2 3 2" xfId="13385" xr:uid="{4A3929DD-C81F-4298-97CC-7E26A4FC0415}"/>
    <cellStyle name="Separador de milhares 11 3 3 2 3 2 2" xfId="16237" xr:uid="{E31FA838-7AE1-4792-85B1-72D4D6B7C54A}"/>
    <cellStyle name="Separador de milhares 11 3 3 2 3 3" xfId="14776" xr:uid="{6A997E08-67BF-44EF-BDB6-B6874792800C}"/>
    <cellStyle name="Separador de milhares 11 3 3 2 4" xfId="12673" xr:uid="{74C3ABB1-EA38-4B02-84C9-18C5896B366B}"/>
    <cellStyle name="Separador de milhares 11 3 3 2 4 2" xfId="15561" xr:uid="{5E392F1F-2BB5-4D61-896A-4CB60BBCC326}"/>
    <cellStyle name="Separador de milhares 11 3 3 2 5" xfId="14169" xr:uid="{C44B5A54-3C4D-4BA5-BBC6-9DBDFFD109D7}"/>
    <cellStyle name="Separador de milhares 11 3 3 3" xfId="10930" xr:uid="{62B1992D-495C-4D77-B6C1-DF83D6DD1992}"/>
    <cellStyle name="Separador de milhares 11 3 3 3 2" xfId="11882" xr:uid="{BA021E3A-1FD4-47EE-8182-CAC5443F8AAE}"/>
    <cellStyle name="Separador de milhares 11 3 3 3 2 2" xfId="13783" xr:uid="{505B2B05-632F-4AFF-B682-5C89A4992FF1}"/>
    <cellStyle name="Separador de milhares 11 3 3 3 2 2 2" xfId="16635" xr:uid="{440F3DB9-AEA8-4A9B-855F-7C61721BF4A6}"/>
    <cellStyle name="Separador de milhares 11 3 3 3 2 3" xfId="15174" xr:uid="{959DD19F-C381-43AE-A79D-DB671D5E14E2}"/>
    <cellStyle name="Separador de milhares 11 3 3 3 3" xfId="12983" xr:uid="{6B500695-5BAF-4DA7-9166-2626C4155957}"/>
    <cellStyle name="Separador de milhares 11 3 3 3 3 2" xfId="15837" xr:uid="{AC029241-A5DA-49ED-A659-C5531E130D09}"/>
    <cellStyle name="Separador de milhares 11 3 3 3 4" xfId="14376" xr:uid="{C532B064-C009-4563-9014-BA5506DA60ED}"/>
    <cellStyle name="Separador de milhares 11 3 3 4" xfId="11481" xr:uid="{0F49EE65-C308-4BF8-94A6-01CC41BCD5FB}"/>
    <cellStyle name="Separador de milhares 11 3 3 4 2" xfId="13384" xr:uid="{24D9F4B8-6EC3-47F7-99ED-18A40618BDA6}"/>
    <cellStyle name="Separador de milhares 11 3 3 4 2 2" xfId="16236" xr:uid="{3C9F45A1-B447-4874-B108-491D8E6C2E59}"/>
    <cellStyle name="Separador de milhares 11 3 3 4 3" xfId="14775" xr:uid="{179217F3-F5F8-4E71-8AAB-C3B4C5C8AD83}"/>
    <cellStyle name="Separador de milhares 11 3 3 5" xfId="12672" xr:uid="{4A86B97B-F153-4E1E-962E-E53474D0FA10}"/>
    <cellStyle name="Separador de milhares 11 3 3 5 2" xfId="15560" xr:uid="{CBFD4164-1373-4409-888E-B893E4BD7D78}"/>
    <cellStyle name="Separador de milhares 11 3 3 6" xfId="14168" xr:uid="{14205566-6B46-491C-9E24-7D46E77DDC9F}"/>
    <cellStyle name="Separador de milhares 11 3 4" xfId="9855" xr:uid="{8FD7DB48-43E3-46AC-BBBB-01B3D03EBE8E}"/>
    <cellStyle name="Separador de milhares 11 3 4 2" xfId="10932" xr:uid="{92BCBD13-4D19-4CD7-9123-D92D6D663AB0}"/>
    <cellStyle name="Separador de milhares 11 3 4 2 2" xfId="11884" xr:uid="{29A21CF6-081B-479C-BF98-E96DAC5C109B}"/>
    <cellStyle name="Separador de milhares 11 3 4 2 2 2" xfId="13785" xr:uid="{FFB50A28-10C9-48BA-A11D-87FCD27B4EF3}"/>
    <cellStyle name="Separador de milhares 11 3 4 2 2 2 2" xfId="16637" xr:uid="{A7E4A06A-3016-4024-AEF7-FFB486BB2F24}"/>
    <cellStyle name="Separador de milhares 11 3 4 2 2 3" xfId="15176" xr:uid="{77EB7766-8973-43D8-A654-B5B5949CB212}"/>
    <cellStyle name="Separador de milhares 11 3 4 2 3" xfId="12985" xr:uid="{C8815BED-2977-4375-A390-A7176D6610B4}"/>
    <cellStyle name="Separador de milhares 11 3 4 2 3 2" xfId="15839" xr:uid="{CB4C2C18-46E9-4099-8B82-4C8C7DF1C8ED}"/>
    <cellStyle name="Separador de milhares 11 3 4 2 4" xfId="14378" xr:uid="{69E9170D-9AE7-40E9-986A-AB9CFBB58DB2}"/>
    <cellStyle name="Separador de milhares 11 3 4 3" xfId="11483" xr:uid="{D69B9739-593C-4D2B-9D24-EAFD824FC940}"/>
    <cellStyle name="Separador de milhares 11 3 4 3 2" xfId="13386" xr:uid="{BA40FDAF-63B2-4796-87C8-F9D83F767118}"/>
    <cellStyle name="Separador de milhares 11 3 4 3 2 2" xfId="16238" xr:uid="{E1A057B1-036F-4E52-B02C-62ADAD5A7C1B}"/>
    <cellStyle name="Separador de milhares 11 3 4 3 3" xfId="14777" xr:uid="{32709C55-B33A-4AC6-AC1C-4954F4AE059C}"/>
    <cellStyle name="Separador de milhares 11 3 4 4" xfId="12674" xr:uid="{404BF74D-DBDC-44F6-9BC5-F5D3574CBA60}"/>
    <cellStyle name="Separador de milhares 11 3 4 4 2" xfId="15562" xr:uid="{2EBC4C44-6702-4D7F-9542-A0A8B2CC8A34}"/>
    <cellStyle name="Separador de milhares 11 3 4 5" xfId="14170" xr:uid="{934EA8DF-754C-4793-88A9-AFD7B6B3ECB4}"/>
    <cellStyle name="Separador de milhares 11 3 5" xfId="10927" xr:uid="{A5ACB1CB-9646-4299-A99D-9878841E7570}"/>
    <cellStyle name="Separador de milhares 11 3 5 2" xfId="11879" xr:uid="{FD7FEB43-34BA-4F7A-BA53-5244566751C5}"/>
    <cellStyle name="Separador de milhares 11 3 5 2 2" xfId="13780" xr:uid="{7411B8A8-3A28-4DDE-B058-7D54EB6DD2D9}"/>
    <cellStyle name="Separador de milhares 11 3 5 2 2 2" xfId="16632" xr:uid="{FB001902-2B47-413B-863F-702011953D5C}"/>
    <cellStyle name="Separador de milhares 11 3 5 2 3" xfId="15171" xr:uid="{A986B7F5-AD1F-4183-8FA6-B754C4DDF151}"/>
    <cellStyle name="Separador de milhares 11 3 5 3" xfId="12980" xr:uid="{C791552F-8D1F-4A4A-84EF-3E2365C38A66}"/>
    <cellStyle name="Separador de milhares 11 3 5 3 2" xfId="15834" xr:uid="{3333C428-134A-42E8-A87A-CA067BF530AE}"/>
    <cellStyle name="Separador de milhares 11 3 5 4" xfId="14373" xr:uid="{A78A4FE3-210F-4A7D-A959-6E9D9FBE7CB1}"/>
    <cellStyle name="Separador de milhares 11 3 6" xfId="11478" xr:uid="{F93EA426-1558-43BA-A618-5951C67CAB27}"/>
    <cellStyle name="Separador de milhares 11 3 6 2" xfId="13381" xr:uid="{62AAA1E1-0499-4F1D-AAC0-CA2D177A16AD}"/>
    <cellStyle name="Separador de milhares 11 3 6 2 2" xfId="16233" xr:uid="{8864C328-FD33-4DA8-AFDE-AD58702D7812}"/>
    <cellStyle name="Separador de milhares 11 3 6 3" xfId="14772" xr:uid="{0C0ABDD1-5DB3-40B9-BAB1-817A4FC4D13D}"/>
    <cellStyle name="Separador de milhares 11 3 7" xfId="12669" xr:uid="{0C25B9B7-582D-4EB1-B909-71499BFCA91B}"/>
    <cellStyle name="Separador de milhares 11 3 7 2" xfId="15557" xr:uid="{0253A9B8-01CD-44A2-B335-1AA0FBD4AE8A}"/>
    <cellStyle name="Separador de milhares 11 3 8" xfId="14165" xr:uid="{6C79B69C-9600-4775-AB3D-DBBD48118063}"/>
    <cellStyle name="Separador de milhares 11 4" xfId="9856" xr:uid="{1BFC20A3-145F-4D97-BFCD-200BF025E2D3}"/>
    <cellStyle name="Separador de milhares 11 4 2" xfId="9857" xr:uid="{34F05072-9F56-41B1-8F32-84B202439BBC}"/>
    <cellStyle name="Separador de milhares 11 4 2 2" xfId="9858" xr:uid="{C60A4C68-BB2F-4D03-BA34-0572425AEDF6}"/>
    <cellStyle name="Separador de milhares 11 4 2 2 2" xfId="10935" xr:uid="{BE5BAAC6-5BD5-46AE-BA83-3BD8CF46376D}"/>
    <cellStyle name="Separador de milhares 11 4 2 2 2 2" xfId="11887" xr:uid="{1998C58B-7461-40DA-8019-164F06A4DF2D}"/>
    <cellStyle name="Separador de milhares 11 4 2 2 2 2 2" xfId="13788" xr:uid="{2F6178CF-FDDB-40F8-B62B-628AD4E345A2}"/>
    <cellStyle name="Separador de milhares 11 4 2 2 2 2 2 2" xfId="16640" xr:uid="{230391D3-CECE-4640-B4DB-E85B8138A265}"/>
    <cellStyle name="Separador de milhares 11 4 2 2 2 2 3" xfId="15179" xr:uid="{695B09B7-DF05-4629-9CA5-903255C95DDE}"/>
    <cellStyle name="Separador de milhares 11 4 2 2 2 3" xfId="12988" xr:uid="{D4843A60-13AD-441A-B202-1BEDDE5CD983}"/>
    <cellStyle name="Separador de milhares 11 4 2 2 2 3 2" xfId="15842" xr:uid="{796CC674-1845-4B6E-A86B-E6E015E7AFEA}"/>
    <cellStyle name="Separador de milhares 11 4 2 2 2 4" xfId="14381" xr:uid="{8EC40963-FDF4-4548-AAE9-B59C2C27BED9}"/>
    <cellStyle name="Separador de milhares 11 4 2 2 3" xfId="11486" xr:uid="{ECB34035-121C-4BFB-A62C-3E16605286C5}"/>
    <cellStyle name="Separador de milhares 11 4 2 2 3 2" xfId="13389" xr:uid="{5D3049AF-031C-469E-B128-99D8395A058D}"/>
    <cellStyle name="Separador de milhares 11 4 2 2 3 2 2" xfId="16241" xr:uid="{89DA08A3-55C9-46D5-BDDE-567D0C2DF1C9}"/>
    <cellStyle name="Separador de milhares 11 4 2 2 3 3" xfId="14780" xr:uid="{1E86BCEF-0486-4B10-8BE1-2F85A1B6EDF2}"/>
    <cellStyle name="Separador de milhares 11 4 2 2 4" xfId="12677" xr:uid="{057BF715-1016-4C44-9259-9AA03386C88D}"/>
    <cellStyle name="Separador de milhares 11 4 2 2 4 2" xfId="15565" xr:uid="{0BB7ADC3-9A23-4AFF-8BE0-126E139FCABD}"/>
    <cellStyle name="Separador de milhares 11 4 2 2 5" xfId="14173" xr:uid="{4D093C49-8289-46E6-8A14-3AD7C28FF259}"/>
    <cellStyle name="Separador de milhares 11 4 2 3" xfId="10934" xr:uid="{9B0453BE-ADD3-41E0-B771-690D6064BDB6}"/>
    <cellStyle name="Separador de milhares 11 4 2 3 2" xfId="11886" xr:uid="{2C3BF532-F76C-4ABD-8AF0-3594E9ED6A55}"/>
    <cellStyle name="Separador de milhares 11 4 2 3 2 2" xfId="13787" xr:uid="{19027E39-35BB-491B-BF69-4F4904E277B6}"/>
    <cellStyle name="Separador de milhares 11 4 2 3 2 2 2" xfId="16639" xr:uid="{137A9138-F996-40A7-847E-58F4FE53FBFA}"/>
    <cellStyle name="Separador de milhares 11 4 2 3 2 3" xfId="15178" xr:uid="{8731E9D1-7E40-4834-BF36-E770DAECD6F3}"/>
    <cellStyle name="Separador de milhares 11 4 2 3 3" xfId="12987" xr:uid="{E66AE48B-AE60-4B36-80CB-D5D903906F41}"/>
    <cellStyle name="Separador de milhares 11 4 2 3 3 2" xfId="15841" xr:uid="{38F585BA-126C-4058-8930-9201B7594311}"/>
    <cellStyle name="Separador de milhares 11 4 2 3 4" xfId="14380" xr:uid="{82EBD9AF-8D5A-4643-BDCC-7778280CE1BB}"/>
    <cellStyle name="Separador de milhares 11 4 2 4" xfId="11485" xr:uid="{A77C8F1F-5FE1-45A4-9021-CC58635F2DBC}"/>
    <cellStyle name="Separador de milhares 11 4 2 4 2" xfId="13388" xr:uid="{9DC1D9BB-C906-44A0-995D-077F7233B699}"/>
    <cellStyle name="Separador de milhares 11 4 2 4 2 2" xfId="16240" xr:uid="{524E7EB5-D6D4-41A3-978A-7121989C9080}"/>
    <cellStyle name="Separador de milhares 11 4 2 4 3" xfId="14779" xr:uid="{FCDD0E3D-04BD-4700-8DBF-D96E7B15B4F9}"/>
    <cellStyle name="Separador de milhares 11 4 2 5" xfId="12676" xr:uid="{2414D0F4-6F9B-4A1A-875A-C87991CC2AD2}"/>
    <cellStyle name="Separador de milhares 11 4 2 5 2" xfId="15564" xr:uid="{E8FF1BDF-9F61-42F8-8E6D-972056248D7A}"/>
    <cellStyle name="Separador de milhares 11 4 2 6" xfId="14172" xr:uid="{1738C09F-BB54-4B0B-9B9E-1AA11171370D}"/>
    <cellStyle name="Separador de milhares 11 4 3" xfId="9859" xr:uid="{5E13A037-EDEB-4B05-AF07-EF8527953A37}"/>
    <cellStyle name="Separador de milhares 11 4 3 2" xfId="9860" xr:uid="{59D931F5-A8E8-4BFD-8BB2-D040D518AF0F}"/>
    <cellStyle name="Separador de milhares 11 4 3 2 2" xfId="10937" xr:uid="{B9E6E0B4-867E-4FA5-8F21-FE771ECFB3EA}"/>
    <cellStyle name="Separador de milhares 11 4 3 2 2 2" xfId="11889" xr:uid="{AECC386F-F960-4283-8DE3-FC871D4DEE05}"/>
    <cellStyle name="Separador de milhares 11 4 3 2 2 2 2" xfId="13790" xr:uid="{8856B7F6-B504-4731-A293-111EFE5D2EC8}"/>
    <cellStyle name="Separador de milhares 11 4 3 2 2 2 2 2" xfId="16642" xr:uid="{F43FC997-DFA7-4671-A76C-ECE621A8E1E5}"/>
    <cellStyle name="Separador de milhares 11 4 3 2 2 2 3" xfId="15181" xr:uid="{C8A7A081-ECC9-44E5-88BE-4D36D20DDA54}"/>
    <cellStyle name="Separador de milhares 11 4 3 2 2 3" xfId="12990" xr:uid="{DB01D448-D982-44A0-B090-70648DBACC05}"/>
    <cellStyle name="Separador de milhares 11 4 3 2 2 3 2" xfId="15844" xr:uid="{B8C9307E-6792-4C0C-B00B-EE303FA65141}"/>
    <cellStyle name="Separador de milhares 11 4 3 2 2 4" xfId="14383" xr:uid="{863D3978-7493-4791-B5B6-AF0FDCE60DE4}"/>
    <cellStyle name="Separador de milhares 11 4 3 2 3" xfId="11488" xr:uid="{7D78B519-32E8-47AA-BE72-213E2DE30768}"/>
    <cellStyle name="Separador de milhares 11 4 3 2 3 2" xfId="13391" xr:uid="{00787AA2-111B-420D-B12F-A60BAECD0907}"/>
    <cellStyle name="Separador de milhares 11 4 3 2 3 2 2" xfId="16243" xr:uid="{58BAB77D-2C46-4118-8F19-EF188E529B86}"/>
    <cellStyle name="Separador de milhares 11 4 3 2 3 3" xfId="14782" xr:uid="{E402126B-6E91-429A-B461-9E583D4AD8D4}"/>
    <cellStyle name="Separador de milhares 11 4 3 2 4" xfId="12679" xr:uid="{A5F14363-BCBF-442D-86D5-2BFCF82B4F6B}"/>
    <cellStyle name="Separador de milhares 11 4 3 2 4 2" xfId="15567" xr:uid="{43FD9A66-DD82-4A26-805F-C5DDB54B86CB}"/>
    <cellStyle name="Separador de milhares 11 4 3 2 5" xfId="14175" xr:uid="{57C16084-9FF6-42B4-9D7F-E1C07C010DAD}"/>
    <cellStyle name="Separador de milhares 11 4 3 3" xfId="10936" xr:uid="{0FB27745-F423-451F-8E6D-367F9F4F278B}"/>
    <cellStyle name="Separador de milhares 11 4 3 3 2" xfId="11888" xr:uid="{667E2C73-3279-40B2-82CB-D57C88183A97}"/>
    <cellStyle name="Separador de milhares 11 4 3 3 2 2" xfId="13789" xr:uid="{AC5347DE-F46C-415E-AA67-BCB226487954}"/>
    <cellStyle name="Separador de milhares 11 4 3 3 2 2 2" xfId="16641" xr:uid="{1B49BECB-F3B8-493D-B9FE-30CFCD6A321F}"/>
    <cellStyle name="Separador de milhares 11 4 3 3 2 3" xfId="15180" xr:uid="{002D4C5B-169A-47C6-9F8C-A31DCB151F78}"/>
    <cellStyle name="Separador de milhares 11 4 3 3 3" xfId="12989" xr:uid="{5E96A5D6-E727-410D-A77E-D3239203B7D6}"/>
    <cellStyle name="Separador de milhares 11 4 3 3 3 2" xfId="15843" xr:uid="{3FA4416F-5853-4D62-AE2A-D880271F5E85}"/>
    <cellStyle name="Separador de milhares 11 4 3 3 4" xfId="14382" xr:uid="{83700A65-5ABD-4C96-BD3F-8D57614555A0}"/>
    <cellStyle name="Separador de milhares 11 4 3 4" xfId="11487" xr:uid="{963D80AB-E715-495F-B5F5-675B2A4DA159}"/>
    <cellStyle name="Separador de milhares 11 4 3 4 2" xfId="13390" xr:uid="{C1C0C379-C128-4872-82B1-A67245AC55B5}"/>
    <cellStyle name="Separador de milhares 11 4 3 4 2 2" xfId="16242" xr:uid="{925D3D8A-0DF0-455D-8F5C-1D0048A8FB30}"/>
    <cellStyle name="Separador de milhares 11 4 3 4 3" xfId="14781" xr:uid="{09DA3ADD-E83C-4190-B776-1AAEC02659EA}"/>
    <cellStyle name="Separador de milhares 11 4 3 5" xfId="12678" xr:uid="{2167DA33-0599-48A3-A252-14E24994E67D}"/>
    <cellStyle name="Separador de milhares 11 4 3 5 2" xfId="15566" xr:uid="{A16BA618-119F-4C5E-839C-B6EEEDF24600}"/>
    <cellStyle name="Separador de milhares 11 4 3 6" xfId="14174" xr:uid="{CC35424B-159A-437A-AC27-B6A7947E80D6}"/>
    <cellStyle name="Separador de milhares 11 4 4" xfId="9861" xr:uid="{8EA53801-E943-4FE0-A285-EF299BC440EB}"/>
    <cellStyle name="Separador de milhares 11 4 4 2" xfId="10938" xr:uid="{0E0CC8E4-26F1-45DB-9142-922967C32CE6}"/>
    <cellStyle name="Separador de milhares 11 4 4 2 2" xfId="11890" xr:uid="{C62E6C0E-995F-4894-947C-25E886F4E8ED}"/>
    <cellStyle name="Separador de milhares 11 4 4 2 2 2" xfId="13791" xr:uid="{A95AF605-0007-4DC5-884E-4D2FA20E97EF}"/>
    <cellStyle name="Separador de milhares 11 4 4 2 2 2 2" xfId="16643" xr:uid="{1DE64934-0CE2-4C9F-83D1-86FC057D8BDA}"/>
    <cellStyle name="Separador de milhares 11 4 4 2 2 3" xfId="15182" xr:uid="{B3E52B09-E642-4D48-AEB9-6816A4F6532C}"/>
    <cellStyle name="Separador de milhares 11 4 4 2 3" xfId="12991" xr:uid="{63D977CF-E170-4B3A-BF12-96E266230FFF}"/>
    <cellStyle name="Separador de milhares 11 4 4 2 3 2" xfId="15845" xr:uid="{D8BC8EA2-E683-4397-8A1D-A08848237C53}"/>
    <cellStyle name="Separador de milhares 11 4 4 2 4" xfId="14384" xr:uid="{51648028-0EEC-4365-9C0B-0748F8FF1A81}"/>
    <cellStyle name="Separador de milhares 11 4 4 3" xfId="11489" xr:uid="{CE91A453-2146-4C64-A47D-5D1C5B0E791E}"/>
    <cellStyle name="Separador de milhares 11 4 4 3 2" xfId="13392" xr:uid="{240C3211-4D29-4F53-8514-DCB3BBC47F9A}"/>
    <cellStyle name="Separador de milhares 11 4 4 3 2 2" xfId="16244" xr:uid="{C4088180-97A1-473E-8457-AF5E7CEC9CE2}"/>
    <cellStyle name="Separador de milhares 11 4 4 3 3" xfId="14783" xr:uid="{599BE467-14B6-4D72-8183-1CC73D1F2897}"/>
    <cellStyle name="Separador de milhares 11 4 4 4" xfId="12680" xr:uid="{EA59F2DC-C544-4ABC-9BDC-FD53046986D3}"/>
    <cellStyle name="Separador de milhares 11 4 4 4 2" xfId="15568" xr:uid="{3A9A4250-6596-4068-B80B-F4804F417034}"/>
    <cellStyle name="Separador de milhares 11 4 4 5" xfId="14176" xr:uid="{69141653-3D58-4D95-A6B0-2510C796161D}"/>
    <cellStyle name="Separador de milhares 11 4 5" xfId="10933" xr:uid="{02F740AB-1EDA-42AD-B3E8-F178821BD610}"/>
    <cellStyle name="Separador de milhares 11 4 5 2" xfId="11885" xr:uid="{C884F1F0-BC97-4765-9F9E-874CDF47E305}"/>
    <cellStyle name="Separador de milhares 11 4 5 2 2" xfId="13786" xr:uid="{A3F34501-0166-468A-8011-C1295A15F714}"/>
    <cellStyle name="Separador de milhares 11 4 5 2 2 2" xfId="16638" xr:uid="{2F1B75DB-E1F0-4F72-B5D4-3D5959C87407}"/>
    <cellStyle name="Separador de milhares 11 4 5 2 3" xfId="15177" xr:uid="{9A92C86E-6853-43D6-A3BC-43C9DB2B1B6C}"/>
    <cellStyle name="Separador de milhares 11 4 5 3" xfId="12986" xr:uid="{9E41057B-E3A1-43E6-B0AE-EBFC31DA3AAA}"/>
    <cellStyle name="Separador de milhares 11 4 5 3 2" xfId="15840" xr:uid="{D63CFAC1-4CEA-42F4-A63B-92C71836A01C}"/>
    <cellStyle name="Separador de milhares 11 4 5 4" xfId="14379" xr:uid="{317B46C6-B5CF-4542-AC61-782FA6F0F750}"/>
    <cellStyle name="Separador de milhares 11 4 6" xfId="11484" xr:uid="{FDFF28A0-8C0D-45CD-9962-350A84132C8E}"/>
    <cellStyle name="Separador de milhares 11 4 6 2" xfId="13387" xr:uid="{B7B61437-6305-4B7B-B00E-222023FD99A8}"/>
    <cellStyle name="Separador de milhares 11 4 6 2 2" xfId="16239" xr:uid="{397F136E-C8FA-4CAB-8914-7B36F57259C8}"/>
    <cellStyle name="Separador de milhares 11 4 6 3" xfId="14778" xr:uid="{331F9B1B-4EC9-462F-B62C-BE28072BEEAC}"/>
    <cellStyle name="Separador de milhares 11 4 7" xfId="12675" xr:uid="{DB7BBC67-35A3-43FE-B5FE-CFF26D113169}"/>
    <cellStyle name="Separador de milhares 11 4 7 2" xfId="15563" xr:uid="{A3BDA285-8ABF-4382-A59D-4DD3A37E0B98}"/>
    <cellStyle name="Separador de milhares 11 4 8" xfId="14171" xr:uid="{2790660F-2069-4329-870A-501A95BD821E}"/>
    <cellStyle name="Separador de milhares 11 5" xfId="9862" xr:uid="{5970B984-1AEC-46A7-A42A-FB2498B30FAE}"/>
    <cellStyle name="Separador de milhares 11 5 2" xfId="9863" xr:uid="{62571FFB-384D-480C-81F1-B9ACABC2395D}"/>
    <cellStyle name="Separador de milhares 11 5 2 2" xfId="10940" xr:uid="{1C07B87B-F79B-41CB-AF0A-2D4848163676}"/>
    <cellStyle name="Separador de milhares 11 5 2 2 2" xfId="11892" xr:uid="{B5F40029-70A0-4295-A7FA-CCD968AAC273}"/>
    <cellStyle name="Separador de milhares 11 5 2 2 2 2" xfId="13793" xr:uid="{26DB9697-740A-4F91-B2F4-738B3B411C6A}"/>
    <cellStyle name="Separador de milhares 11 5 2 2 2 2 2" xfId="16645" xr:uid="{A278BA89-F675-4CEF-9DC3-28DB5412F6F7}"/>
    <cellStyle name="Separador de milhares 11 5 2 2 2 3" xfId="15184" xr:uid="{75E34AE7-2A0B-4C25-BD23-07F5056AAF7A}"/>
    <cellStyle name="Separador de milhares 11 5 2 2 3" xfId="12993" xr:uid="{7E510600-4D7B-4F1F-8E07-9BCDC8E524F7}"/>
    <cellStyle name="Separador de milhares 11 5 2 2 3 2" xfId="15847" xr:uid="{7024225A-26E2-4254-B9CA-FDB4B480ED97}"/>
    <cellStyle name="Separador de milhares 11 5 2 2 4" xfId="14386" xr:uid="{99440CC6-0CD5-48CA-A73C-6E7A780577C4}"/>
    <cellStyle name="Separador de milhares 11 5 2 3" xfId="11491" xr:uid="{B15747C5-9C0F-4628-BE3D-4517F3AA18E2}"/>
    <cellStyle name="Separador de milhares 11 5 2 3 2" xfId="13394" xr:uid="{BA216579-5578-41EC-B4F4-3FD0E555ADB4}"/>
    <cellStyle name="Separador de milhares 11 5 2 3 2 2" xfId="16246" xr:uid="{C25A1D8B-74E1-4380-8786-3B7E96171228}"/>
    <cellStyle name="Separador de milhares 11 5 2 3 3" xfId="14785" xr:uid="{F2FE0422-13CA-485F-BAD8-99FDBEEF6D36}"/>
    <cellStyle name="Separador de milhares 11 5 2 4" xfId="12682" xr:uid="{761243D5-5B3D-42CD-8D50-7BBFE771550E}"/>
    <cellStyle name="Separador de milhares 11 5 2 4 2" xfId="15570" xr:uid="{EDDEDE19-1A89-4B59-85F0-B02C28DAA4DD}"/>
    <cellStyle name="Separador de milhares 11 5 2 5" xfId="14178" xr:uid="{C16A5ECE-2DCC-4FA3-8965-CDB2E9EECD8F}"/>
    <cellStyle name="Separador de milhares 11 5 3" xfId="10939" xr:uid="{F2980A3F-7CD9-4D5E-AD09-FE1637940042}"/>
    <cellStyle name="Separador de milhares 11 5 3 2" xfId="11891" xr:uid="{8B370678-1D4D-4194-B566-67024D74E0A3}"/>
    <cellStyle name="Separador de milhares 11 5 3 2 2" xfId="13792" xr:uid="{F7592C7F-DA70-41E7-8C60-8A567084FA97}"/>
    <cellStyle name="Separador de milhares 11 5 3 2 2 2" xfId="16644" xr:uid="{F063220A-CC10-453F-9DFD-3C40051A6BFE}"/>
    <cellStyle name="Separador de milhares 11 5 3 2 3" xfId="15183" xr:uid="{ABAB2152-16C0-465B-B60D-C9C82DEFDD88}"/>
    <cellStyle name="Separador de milhares 11 5 3 3" xfId="12992" xr:uid="{E43A91F4-1945-451E-B8EA-010EA729A5C1}"/>
    <cellStyle name="Separador de milhares 11 5 3 3 2" xfId="15846" xr:uid="{A5767D93-1555-4D84-8059-9C4B0BA2CCCF}"/>
    <cellStyle name="Separador de milhares 11 5 3 4" xfId="14385" xr:uid="{7B806411-1E9E-4EE8-8DFF-44BD0C88353C}"/>
    <cellStyle name="Separador de milhares 11 5 4" xfId="11490" xr:uid="{DB6C554F-5BED-4EEF-82EC-F95D89916830}"/>
    <cellStyle name="Separador de milhares 11 5 4 2" xfId="13393" xr:uid="{5E1AA1CB-04BF-4E8C-8AB4-401BAA31F69D}"/>
    <cellStyle name="Separador de milhares 11 5 4 2 2" xfId="16245" xr:uid="{C4A2C050-2B1B-4355-BDAE-58291665368A}"/>
    <cellStyle name="Separador de milhares 11 5 4 3" xfId="14784" xr:uid="{A62F66B9-52C3-4F85-B3CF-56D69735368A}"/>
    <cellStyle name="Separador de milhares 11 5 5" xfId="12681" xr:uid="{5CA3504C-537B-484F-9454-47F7830E3CE0}"/>
    <cellStyle name="Separador de milhares 11 5 5 2" xfId="15569" xr:uid="{D9CDCB3C-FA7B-43ED-8E71-6E2415E55FFB}"/>
    <cellStyle name="Separador de milhares 11 5 6" xfId="14177" xr:uid="{E35B9FA5-5D8C-43F1-BE11-19B35021583D}"/>
    <cellStyle name="Separador de milhares 11 6" xfId="9864" xr:uid="{42B16ADD-5AAD-46B0-8362-BDC04323289A}"/>
    <cellStyle name="Separador de milhares 11 6 2" xfId="9865" xr:uid="{A3B59296-5F69-4408-AEFA-3B4F31554596}"/>
    <cellStyle name="Separador de milhares 11 6 2 2" xfId="10942" xr:uid="{8DDE304F-B900-4113-88DA-C16F32DA6713}"/>
    <cellStyle name="Separador de milhares 11 6 2 2 2" xfId="11894" xr:uid="{6293CDE0-D608-4F1C-8745-10673DF8DDD3}"/>
    <cellStyle name="Separador de milhares 11 6 2 2 2 2" xfId="13795" xr:uid="{D513FFB6-FC35-40EA-87EA-F2E5ED0EE915}"/>
    <cellStyle name="Separador de milhares 11 6 2 2 2 2 2" xfId="16647" xr:uid="{9867B8D1-8BD5-4D8F-804B-95BDB5DF0408}"/>
    <cellStyle name="Separador de milhares 11 6 2 2 2 3" xfId="15186" xr:uid="{00F2BC53-B6D8-40D2-82AC-FEC09AFB5990}"/>
    <cellStyle name="Separador de milhares 11 6 2 2 3" xfId="12995" xr:uid="{649BB0D2-8993-46D7-8F12-3C49F26A5EA7}"/>
    <cellStyle name="Separador de milhares 11 6 2 2 3 2" xfId="15849" xr:uid="{353C993D-0C10-43A5-AA3F-EB4786EF1CF3}"/>
    <cellStyle name="Separador de milhares 11 6 2 2 4" xfId="14388" xr:uid="{0DF0E973-E835-4E02-99FB-E90CA36E83AD}"/>
    <cellStyle name="Separador de milhares 11 6 2 3" xfId="11493" xr:uid="{9C688A92-C483-4038-8BA2-7D7930743DC5}"/>
    <cellStyle name="Separador de milhares 11 6 2 3 2" xfId="13396" xr:uid="{4E484C8F-33A3-4112-918C-7138C2D04DC3}"/>
    <cellStyle name="Separador de milhares 11 6 2 3 2 2" xfId="16248" xr:uid="{8B2BC092-A354-4550-9BBF-504B60E22D90}"/>
    <cellStyle name="Separador de milhares 11 6 2 3 3" xfId="14787" xr:uid="{4E7A11D7-35C6-47A1-88C7-9EFF3383D3AD}"/>
    <cellStyle name="Separador de milhares 11 6 2 4" xfId="12684" xr:uid="{85593D11-ABD9-4E57-86ED-2D848D95AF77}"/>
    <cellStyle name="Separador de milhares 11 6 2 4 2" xfId="15572" xr:uid="{AC45A5DB-3BC5-44FB-A63D-63CBBF8E577E}"/>
    <cellStyle name="Separador de milhares 11 6 2 5" xfId="14180" xr:uid="{D86036B1-EC2F-492A-8876-9613C3F62C76}"/>
    <cellStyle name="Separador de milhares 11 6 3" xfId="10941" xr:uid="{7D49D520-4EEE-49FB-9EAD-D0D246B3B5AE}"/>
    <cellStyle name="Separador de milhares 11 6 3 2" xfId="11893" xr:uid="{54F493C2-02DE-4660-B64C-38FC6B2696ED}"/>
    <cellStyle name="Separador de milhares 11 6 3 2 2" xfId="13794" xr:uid="{EFF80E27-A83B-4BE0-BEAE-5A104676CD2D}"/>
    <cellStyle name="Separador de milhares 11 6 3 2 2 2" xfId="16646" xr:uid="{0FADDC60-3F01-4560-84CE-2A00A7FBB0BA}"/>
    <cellStyle name="Separador de milhares 11 6 3 2 3" xfId="15185" xr:uid="{5267ECDB-9619-4396-B0B6-D358FAE23250}"/>
    <cellStyle name="Separador de milhares 11 6 3 3" xfId="12994" xr:uid="{4A5E7F19-F1BA-4006-A51A-E9B18EEA56BD}"/>
    <cellStyle name="Separador de milhares 11 6 3 3 2" xfId="15848" xr:uid="{50C080DB-D687-4792-9F67-211BCDF103B9}"/>
    <cellStyle name="Separador de milhares 11 6 3 4" xfId="14387" xr:uid="{AD6B4818-DD5D-468B-A2A2-1DA713CD1D66}"/>
    <cellStyle name="Separador de milhares 11 6 4" xfId="11492" xr:uid="{81B0CD2B-73CF-4B93-94B8-808B6A7160F4}"/>
    <cellStyle name="Separador de milhares 11 6 4 2" xfId="13395" xr:uid="{D5287413-D4B3-48E4-A760-4F8FC9882928}"/>
    <cellStyle name="Separador de milhares 11 6 4 2 2" xfId="16247" xr:uid="{69CC6917-B4C1-42E9-BC09-A1B086CBD77E}"/>
    <cellStyle name="Separador de milhares 11 6 4 3" xfId="14786" xr:uid="{7F029D4B-F3E3-482C-8530-43D12CC9B350}"/>
    <cellStyle name="Separador de milhares 11 6 5" xfId="12683" xr:uid="{B4F6D268-0614-4CEF-A49C-6B66AB2ECFF5}"/>
    <cellStyle name="Separador de milhares 11 6 5 2" xfId="15571" xr:uid="{40648060-A9E5-4CCC-8210-668785D3AA1E}"/>
    <cellStyle name="Separador de milhares 11 6 6" xfId="14179" xr:uid="{6F0949FD-02F9-4474-8C1C-317F089D6F0D}"/>
    <cellStyle name="Separador de milhares 11 7" xfId="9866" xr:uid="{C60C63AF-8C71-40E6-84E4-1F98CFE322C4}"/>
    <cellStyle name="Separador de milhares 11 7 2" xfId="10943" xr:uid="{5D2BDE36-52EC-4E8C-86CF-53B02F1F6D7C}"/>
    <cellStyle name="Separador de milhares 11 7 2 2" xfId="11895" xr:uid="{3591A11E-D14B-44A3-B434-892F7EF47B71}"/>
    <cellStyle name="Separador de milhares 11 7 2 2 2" xfId="13796" xr:uid="{903053A3-ED8D-424C-80E4-2DB03E717A74}"/>
    <cellStyle name="Separador de milhares 11 7 2 2 2 2" xfId="16648" xr:uid="{80880574-0BBF-4E87-B9AC-C601931A3BFA}"/>
    <cellStyle name="Separador de milhares 11 7 2 2 3" xfId="15187" xr:uid="{03C9F6B8-CAC3-4800-A9D3-348667D9579A}"/>
    <cellStyle name="Separador de milhares 11 7 2 3" xfId="12996" xr:uid="{1C002564-21BA-4092-9E11-0F3169A8F1BE}"/>
    <cellStyle name="Separador de milhares 11 7 2 3 2" xfId="15850" xr:uid="{0824904F-A418-416C-B469-3FAACD492A47}"/>
    <cellStyle name="Separador de milhares 11 7 2 4" xfId="14389" xr:uid="{60AE233B-0EF2-4974-9762-5E81197BD11A}"/>
    <cellStyle name="Separador de milhares 11 7 3" xfId="11494" xr:uid="{54A9E6A2-36D9-489D-9B12-B36749E362EE}"/>
    <cellStyle name="Separador de milhares 11 7 3 2" xfId="13397" xr:uid="{05BD9929-3D57-44E1-AB98-CE2A59C9F817}"/>
    <cellStyle name="Separador de milhares 11 7 3 2 2" xfId="16249" xr:uid="{554E1331-A010-4022-9366-951ACE71A72C}"/>
    <cellStyle name="Separador de milhares 11 7 3 3" xfId="14788" xr:uid="{6EFFA395-EC04-44AE-8130-3DEA9384DF2A}"/>
    <cellStyle name="Separador de milhares 11 7 4" xfId="12685" xr:uid="{241BA11E-35A7-4DFE-8289-88422CF5019C}"/>
    <cellStyle name="Separador de milhares 11 7 4 2" xfId="15573" xr:uid="{2F50E989-197B-4EE7-89E2-A784BB8AF9D0}"/>
    <cellStyle name="Separador de milhares 11 7 5" xfId="14181" xr:uid="{5A1EC82E-35F2-4384-A063-D8BEB68623E5}"/>
    <cellStyle name="Separador de milhares 11 8" xfId="10920" xr:uid="{11807C8A-E376-4833-9BF0-0BF2FAA327A1}"/>
    <cellStyle name="Separador de milhares 11 8 2" xfId="11872" xr:uid="{FF0D6B48-42AF-4840-97BF-1C1F11F73664}"/>
    <cellStyle name="Separador de milhares 11 8 2 2" xfId="13773" xr:uid="{8D6F130A-E658-42F7-8B46-C78400CDD95C}"/>
    <cellStyle name="Separador de milhares 11 8 2 2 2" xfId="16625" xr:uid="{91FD892C-5A14-4FA0-AADF-DB8E88465D2D}"/>
    <cellStyle name="Separador de milhares 11 8 2 3" xfId="15164" xr:uid="{4EB105E1-308F-456F-BA98-BF085F30B62B}"/>
    <cellStyle name="Separador de milhares 11 8 3" xfId="12973" xr:uid="{5F1B2D4F-E2E3-4C08-B1EA-C1436A3E6F40}"/>
    <cellStyle name="Separador de milhares 11 8 3 2" xfId="15827" xr:uid="{62813BFB-0660-45CB-8184-9F9BEB68C2C6}"/>
    <cellStyle name="Separador de milhares 11 8 4" xfId="14366" xr:uid="{2ADD1072-763B-407E-AACC-8B304D6697A9}"/>
    <cellStyle name="Separador de milhares 11 9" xfId="11471" xr:uid="{06E1DEC5-5B54-4814-9A45-BC65640F5472}"/>
    <cellStyle name="Separador de milhares 11 9 2" xfId="13374" xr:uid="{390F3DEA-540E-42CF-B016-A2BA8BD50FC5}"/>
    <cellStyle name="Separador de milhares 11 9 2 2" xfId="16226" xr:uid="{FB7645CA-D5F2-4E9F-A741-F6F828B12F1C}"/>
    <cellStyle name="Separador de milhares 11 9 3" xfId="14765" xr:uid="{52001D59-3D02-4618-97F3-D2E16906A8A3}"/>
    <cellStyle name="Separador de milhares 12" xfId="9867" xr:uid="{0FD8EEB3-06E2-4E19-9A33-FE977A988891}"/>
    <cellStyle name="Separador de milhares 12 2" xfId="9868" xr:uid="{1F797A81-BC0D-4EAD-9DB4-67F08ABC2808}"/>
    <cellStyle name="Separador de milhares 12 2 2" xfId="10945" xr:uid="{5B6F444D-92C2-437C-9D60-9E51DE10FF60}"/>
    <cellStyle name="Separador de milhares 12 2 2 2" xfId="11897" xr:uid="{185A32D2-2947-42E1-8CCD-BFBC48F4761C}"/>
    <cellStyle name="Separador de milhares 12 2 2 2 2" xfId="13798" xr:uid="{2C0C31F5-0FF4-4E09-AD36-CAA2634F287D}"/>
    <cellStyle name="Separador de milhares 12 2 2 2 2 2" xfId="16650" xr:uid="{9C457836-62FB-4596-87CB-6A956F0DE4C5}"/>
    <cellStyle name="Separador de milhares 12 2 2 2 3" xfId="15189" xr:uid="{45C0E8C2-1467-4056-A168-B860AAA6C005}"/>
    <cellStyle name="Separador de milhares 12 2 2 3" xfId="12998" xr:uid="{B0FA7467-BFCF-4D91-B66A-4D86D7B2D3A1}"/>
    <cellStyle name="Separador de milhares 12 2 2 3 2" xfId="15852" xr:uid="{37E462BB-534C-4BEB-A44A-56DA2F01ADA8}"/>
    <cellStyle name="Separador de milhares 12 2 2 4" xfId="14391" xr:uid="{1D7E2F63-4FB2-42B2-B55F-B8862E8F999A}"/>
    <cellStyle name="Separador de milhares 12 2 3" xfId="11496" xr:uid="{62C3D4E9-45A4-45EB-AAB0-3827ABA7BAC8}"/>
    <cellStyle name="Separador de milhares 12 2 3 2" xfId="13399" xr:uid="{365AB19B-6CFF-4BE6-8E61-734D48C15C39}"/>
    <cellStyle name="Separador de milhares 12 2 3 2 2" xfId="16251" xr:uid="{32616CFE-D26C-4FF3-BA5A-EEE03BBB9267}"/>
    <cellStyle name="Separador de milhares 12 2 3 3" xfId="14790" xr:uid="{98745671-4C52-4462-A01A-4E4287A6F344}"/>
    <cellStyle name="Separador de milhares 12 2 4" xfId="12687" xr:uid="{088866F4-BE9E-47A9-9768-9A22E0BDB97F}"/>
    <cellStyle name="Separador de milhares 12 2 4 2" xfId="15575" xr:uid="{8F4BB277-AD66-4199-805B-63C3E647E097}"/>
    <cellStyle name="Separador de milhares 12 2 5" xfId="14183" xr:uid="{C904A909-CD89-402F-A92E-E8718ACFEE8F}"/>
    <cellStyle name="Separador de milhares 12 3" xfId="10944" xr:uid="{36BC372E-36D9-495C-987E-688B7040802E}"/>
    <cellStyle name="Separador de milhares 12 3 2" xfId="11896" xr:uid="{33727E61-2671-48B9-AB22-5A364442C746}"/>
    <cellStyle name="Separador de milhares 12 3 2 2" xfId="13797" xr:uid="{8F7F3FDE-F58F-4ED5-8D42-17A85FCEF71F}"/>
    <cellStyle name="Separador de milhares 12 3 2 2 2" xfId="16649" xr:uid="{E61CFECD-CC7F-446C-BAB5-01CFB20D89AA}"/>
    <cellStyle name="Separador de milhares 12 3 2 3" xfId="15188" xr:uid="{27B0D81F-D387-4A70-A29C-D09248021F9A}"/>
    <cellStyle name="Separador de milhares 12 3 3" xfId="12997" xr:uid="{E727468B-5907-4965-800D-9DE33AC83256}"/>
    <cellStyle name="Separador de milhares 12 3 3 2" xfId="15851" xr:uid="{73821966-31B5-46DD-8F67-1636EC24F890}"/>
    <cellStyle name="Separador de milhares 12 3 4" xfId="14390" xr:uid="{95639068-4543-417D-BA03-0CEF4C5D0B90}"/>
    <cellStyle name="Separador de milhares 12 4" xfId="11495" xr:uid="{13407F56-747B-4805-8359-11A7A8BCBBDE}"/>
    <cellStyle name="Separador de milhares 12 4 2" xfId="13398" xr:uid="{D1437587-2659-4358-8312-2817D5A79159}"/>
    <cellStyle name="Separador de milhares 12 4 2 2" xfId="16250" xr:uid="{4921D034-E4EA-4475-B129-F826CF14FDBD}"/>
    <cellStyle name="Separador de milhares 12 4 3" xfId="14789" xr:uid="{FDBBC234-D992-4DE4-B81B-D9628B62D449}"/>
    <cellStyle name="Separador de milhares 12 5" xfId="12686" xr:uid="{F64FF305-9444-4E17-AC6E-3E3CC154470B}"/>
    <cellStyle name="Separador de milhares 12 5 2" xfId="15574" xr:uid="{E711A318-6DBC-40A1-A9BA-98C11E7B41F3}"/>
    <cellStyle name="Separador de milhares 12 6" xfId="14182" xr:uid="{D5A77978-FC9F-4D94-9095-BCE45748CB5B}"/>
    <cellStyle name="Separador de milhares 13" xfId="9869" xr:uid="{07C102FA-49A5-4C71-A118-87B0338BAA45}"/>
    <cellStyle name="Separador de milhares 13 2" xfId="9870" xr:uid="{177C0CEC-222F-4DEB-A3B4-7CDBC4CF65EC}"/>
    <cellStyle name="Separador de milhares 13 2 2" xfId="9871" xr:uid="{E9EE9BB5-B03E-470E-90D3-BF1BD7266C7E}"/>
    <cellStyle name="Separador de milhares 13 2 2 2" xfId="10948" xr:uid="{34EB28FB-79F8-45AC-AD8B-B1BDAFD5D969}"/>
    <cellStyle name="Separador de milhares 13 2 2 2 2" xfId="11900" xr:uid="{B3742030-951A-415D-9409-9BA33E0C5F75}"/>
    <cellStyle name="Separador de milhares 13 2 2 2 2 2" xfId="13801" xr:uid="{0CF7DD5C-B9FC-4862-B391-60EAC0C44706}"/>
    <cellStyle name="Separador de milhares 13 2 2 2 2 2 2" xfId="16653" xr:uid="{3625FE49-7CF2-4FE4-A13A-2F83CCEBC2D3}"/>
    <cellStyle name="Separador de milhares 13 2 2 2 2 3" xfId="15192" xr:uid="{F6744CD0-B371-4854-BA3E-B40D44927B6C}"/>
    <cellStyle name="Separador de milhares 13 2 2 2 3" xfId="13001" xr:uid="{B79382F9-AD2D-44FD-A7F0-B17CF3BB66B3}"/>
    <cellStyle name="Separador de milhares 13 2 2 2 3 2" xfId="15855" xr:uid="{B51A8000-B567-4449-8B7B-DF3749AE26C5}"/>
    <cellStyle name="Separador de milhares 13 2 2 2 4" xfId="14394" xr:uid="{D20A6D68-3003-4026-87BA-E8292EE0998F}"/>
    <cellStyle name="Separador de milhares 13 2 2 3" xfId="11499" xr:uid="{F2748D11-C013-4542-8B40-22F7A8FF3777}"/>
    <cellStyle name="Separador de milhares 13 2 2 3 2" xfId="13402" xr:uid="{E9DE8018-D06C-40C1-8BB9-B5AAE49A3132}"/>
    <cellStyle name="Separador de milhares 13 2 2 3 2 2" xfId="16254" xr:uid="{FF49B89E-0203-45FA-A669-D66A324AD5EA}"/>
    <cellStyle name="Separador de milhares 13 2 2 3 3" xfId="14793" xr:uid="{35D116E8-FD3E-42C8-B91A-19D5EBA0F6CF}"/>
    <cellStyle name="Separador de milhares 13 2 2 4" xfId="12690" xr:uid="{C5868037-EBD8-47E2-BEB6-999915E24870}"/>
    <cellStyle name="Separador de milhares 13 2 2 4 2" xfId="15578" xr:uid="{134FFCA1-F67F-42E7-87ED-68843F44F359}"/>
    <cellStyle name="Separador de milhares 13 2 2 5" xfId="14186" xr:uid="{CCD24313-230B-4508-9107-FE215D7427DF}"/>
    <cellStyle name="Separador de milhares 13 2 3" xfId="10947" xr:uid="{C64032CA-FE8E-4980-BF12-92DC1C6F3166}"/>
    <cellStyle name="Separador de milhares 13 2 3 2" xfId="11899" xr:uid="{7F8C6E07-3019-42AE-9CF0-7BEDF216A301}"/>
    <cellStyle name="Separador de milhares 13 2 3 2 2" xfId="13800" xr:uid="{9C9B062C-D420-4F8B-9155-E04D2F27591C}"/>
    <cellStyle name="Separador de milhares 13 2 3 2 2 2" xfId="16652" xr:uid="{B85969C0-386C-4067-814C-E87FB566645F}"/>
    <cellStyle name="Separador de milhares 13 2 3 2 3" xfId="15191" xr:uid="{FA784E05-CC17-4ECF-AC48-FE8E7DDBBC99}"/>
    <cellStyle name="Separador de milhares 13 2 3 3" xfId="13000" xr:uid="{862CB68F-9F5D-40E3-BC30-0D845E60FC9C}"/>
    <cellStyle name="Separador de milhares 13 2 3 3 2" xfId="15854" xr:uid="{45CBBD71-4B65-4A6F-9FA7-C97D4CED900E}"/>
    <cellStyle name="Separador de milhares 13 2 3 4" xfId="14393" xr:uid="{A1479885-C9DD-4F64-81C9-97760BCAB16E}"/>
    <cellStyle name="Separador de milhares 13 2 4" xfId="11498" xr:uid="{050CF007-8429-4F6F-A01A-6B57230DAFF7}"/>
    <cellStyle name="Separador de milhares 13 2 4 2" xfId="13401" xr:uid="{B37C24B3-123E-48EA-8D93-10AFFD74874F}"/>
    <cellStyle name="Separador de milhares 13 2 4 2 2" xfId="16253" xr:uid="{66FC56C4-783E-431D-B26A-AFE458AADA4D}"/>
    <cellStyle name="Separador de milhares 13 2 4 3" xfId="14792" xr:uid="{72B48ED0-E2BD-4F95-8A08-D55E541224F6}"/>
    <cellStyle name="Separador de milhares 13 2 5" xfId="12689" xr:uid="{F246F818-F69A-470F-8513-6841B6E0402B}"/>
    <cellStyle name="Separador de milhares 13 2 5 2" xfId="15577" xr:uid="{2BD6A5E8-2A3E-4DB8-B436-BC7BF82B4F2E}"/>
    <cellStyle name="Separador de milhares 13 2 6" xfId="14185" xr:uid="{87F54596-59DD-4EFB-8507-1579425F5127}"/>
    <cellStyle name="Separador de milhares 13 3" xfId="9872" xr:uid="{FC5FC166-B613-4887-B426-B119A0BFF44F}"/>
    <cellStyle name="Separador de milhares 13 3 2" xfId="10949" xr:uid="{E71992C1-4722-4554-9484-4405DFD29143}"/>
    <cellStyle name="Separador de milhares 13 3 2 2" xfId="11901" xr:uid="{D13897C5-C1A2-43E9-B685-C5FC9507E4CD}"/>
    <cellStyle name="Separador de milhares 13 3 2 2 2" xfId="13802" xr:uid="{E8DD7C10-3EA4-46E7-B054-410C26DFEADD}"/>
    <cellStyle name="Separador de milhares 13 3 2 2 2 2" xfId="16654" xr:uid="{F0F16900-1DB1-4A67-ABD0-70B699B44652}"/>
    <cellStyle name="Separador de milhares 13 3 2 2 3" xfId="15193" xr:uid="{BC3F7374-87D1-4076-8D22-E983B2187AF8}"/>
    <cellStyle name="Separador de milhares 13 3 2 3" xfId="13002" xr:uid="{8011ECF8-5F01-4873-A61D-9DC3592D650F}"/>
    <cellStyle name="Separador de milhares 13 3 2 3 2" xfId="15856" xr:uid="{E2897DE5-7185-4659-8E34-3CFEC721095A}"/>
    <cellStyle name="Separador de milhares 13 3 2 4" xfId="14395" xr:uid="{98C5508C-2AEB-41DF-AF3A-6D85D15B00A2}"/>
    <cellStyle name="Separador de milhares 13 3 3" xfId="11500" xr:uid="{CF7B07E8-226A-447B-A089-EEE02AA0FE34}"/>
    <cellStyle name="Separador de milhares 13 3 3 2" xfId="13403" xr:uid="{F9C75B52-DBA2-44EA-81CC-283106227AED}"/>
    <cellStyle name="Separador de milhares 13 3 3 2 2" xfId="16255" xr:uid="{DE67EC88-23FC-48F3-A49A-1A37D7A57C4B}"/>
    <cellStyle name="Separador de milhares 13 3 3 3" xfId="14794" xr:uid="{42C0E7BF-E176-4A26-8D40-EA2F398D81BC}"/>
    <cellStyle name="Separador de milhares 13 3 4" xfId="12691" xr:uid="{2C40E952-7156-4D3E-9E29-580AC983A29A}"/>
    <cellStyle name="Separador de milhares 13 3 4 2" xfId="15579" xr:uid="{EE88910C-86E2-40B4-974E-70C11847B6CF}"/>
    <cellStyle name="Separador de milhares 13 3 5" xfId="14187" xr:uid="{9EFEB073-1269-474F-92B1-71DB17E31EF7}"/>
    <cellStyle name="Separador de milhares 13 4" xfId="10946" xr:uid="{F9B7341A-FFE1-4E96-B3CE-BEF72CCE4199}"/>
    <cellStyle name="Separador de milhares 13 4 2" xfId="11898" xr:uid="{659A8D1B-8973-4EE7-98B6-C250F8BDC5F9}"/>
    <cellStyle name="Separador de milhares 13 4 2 2" xfId="13799" xr:uid="{9005CBBE-4D11-4D86-B13B-9B2614F83F6F}"/>
    <cellStyle name="Separador de milhares 13 4 2 2 2" xfId="16651" xr:uid="{F250E380-C6B0-4ED6-BB6D-0A94A660ADC2}"/>
    <cellStyle name="Separador de milhares 13 4 2 3" xfId="15190" xr:uid="{8B66E0AD-EFFE-4AE3-8F4C-A18BCBFC7DEB}"/>
    <cellStyle name="Separador de milhares 13 4 3" xfId="12999" xr:uid="{F3FC15FA-CE5D-4D77-A87E-04CF4E1697FA}"/>
    <cellStyle name="Separador de milhares 13 4 3 2" xfId="15853" xr:uid="{69E82973-CE9B-45BF-8C25-5830A8BEE2D4}"/>
    <cellStyle name="Separador de milhares 13 4 4" xfId="14392" xr:uid="{FBC296A3-3045-43AA-A3D0-C39F9CB3CD1B}"/>
    <cellStyle name="Separador de milhares 13 5" xfId="11497" xr:uid="{B017409F-26E3-491F-9CE3-546ADDFCEEF8}"/>
    <cellStyle name="Separador de milhares 13 5 2" xfId="13400" xr:uid="{F7F3B0D8-FCEB-46A5-BD50-F0A9854BDEDF}"/>
    <cellStyle name="Separador de milhares 13 5 2 2" xfId="16252" xr:uid="{AB880ECF-C74C-4DDB-9FF6-472ED0E71ADA}"/>
    <cellStyle name="Separador de milhares 13 5 3" xfId="14791" xr:uid="{190DC630-F6EB-4DD9-979D-BE450E88DDE4}"/>
    <cellStyle name="Separador de milhares 13 6" xfId="12688" xr:uid="{0E194994-683F-416E-8575-02C9135570F8}"/>
    <cellStyle name="Separador de milhares 13 6 2" xfId="15576" xr:uid="{E05ED95D-0FF5-4B59-AD76-3A9922946657}"/>
    <cellStyle name="Separador de milhares 13 7" xfId="14184" xr:uid="{CFFEF24E-8DCE-4C45-BD58-B7491671106F}"/>
    <cellStyle name="Separador de milhares 14" xfId="9873" xr:uid="{1CA0EBC0-3787-4D8E-AD10-38575406BBF5}"/>
    <cellStyle name="Separador de milhares 14 2" xfId="9874" xr:uid="{2AD13AC6-62C6-4DFE-ADF7-FD8BA4B484E1}"/>
    <cellStyle name="Separador de milhares 14 2 2" xfId="10950" xr:uid="{6A50ACD6-A652-4A44-A6EB-876AEE2F6A38}"/>
    <cellStyle name="Separador de milhares 14 2 2 2" xfId="11902" xr:uid="{A1B423C2-1E9A-44C5-88FB-C24E5621FA1A}"/>
    <cellStyle name="Separador de milhares 14 2 2 2 2" xfId="13803" xr:uid="{7CE06603-732C-4046-A737-E53129504D19}"/>
    <cellStyle name="Separador de milhares 14 2 2 2 2 2" xfId="16655" xr:uid="{4D7BED4A-8086-4AD9-9331-F867ECE4D637}"/>
    <cellStyle name="Separador de milhares 14 2 2 2 3" xfId="15194" xr:uid="{8090C570-F6BC-48B2-BE63-5A9F4503484A}"/>
    <cellStyle name="Separador de milhares 14 2 2 3" xfId="13003" xr:uid="{54116ED9-2700-4B93-9174-852CF8A01F9E}"/>
    <cellStyle name="Separador de milhares 14 2 2 3 2" xfId="15857" xr:uid="{882205C5-0E31-4ED2-BB4F-38669A2D86D0}"/>
    <cellStyle name="Separador de milhares 14 2 2 4" xfId="14396" xr:uid="{82E6A90A-4143-4B5D-B5AE-3349B06A8B15}"/>
    <cellStyle name="Separador de milhares 14 2 3" xfId="11501" xr:uid="{65292E2C-85D5-49E0-B4DF-716C56229051}"/>
    <cellStyle name="Separador de milhares 14 2 3 2" xfId="13404" xr:uid="{8DCF3DFE-D54F-4DDD-9226-5A66458E09F9}"/>
    <cellStyle name="Separador de milhares 14 2 3 2 2" xfId="16256" xr:uid="{0D18733C-07D2-4AEF-B2D9-953942DFE3B4}"/>
    <cellStyle name="Separador de milhares 14 2 3 3" xfId="14795" xr:uid="{CA51B5A0-3589-4DB2-9A29-C4624D32A9CE}"/>
    <cellStyle name="Separador de milhares 15" xfId="9875" xr:uid="{9CC7D897-1FDB-4690-97AC-81371BA9D06A}"/>
    <cellStyle name="Separador de milhares 15 2" xfId="9876" xr:uid="{BE777301-9318-42EE-BFE0-A2533DE0118D}"/>
    <cellStyle name="Separador de milhares 15 2 2" xfId="9877" xr:uid="{D39E0C0F-EBA9-4832-A43B-F3058838E20F}"/>
    <cellStyle name="Separador de milhares 15 2 2 2" xfId="9878" xr:uid="{3F426CF8-6769-4706-9DBD-2B09E99868BA}"/>
    <cellStyle name="Separador de milhares 15 2 3" xfId="9879" xr:uid="{9B5C9871-2596-447F-9E5A-423ADB2D65FC}"/>
    <cellStyle name="Separador de milhares 15 2 3 2" xfId="9880" xr:uid="{676152BE-7F13-4EE1-BDBC-4AB86EB6DE7E}"/>
    <cellStyle name="Separador de milhares 15 2 4" xfId="9881" xr:uid="{E7FB3A71-1552-48FE-97A3-C769CF37923D}"/>
    <cellStyle name="Separador de milhares 15 3" xfId="9882" xr:uid="{0277B350-8AAF-4DD6-8F05-5FAC247C79E6}"/>
    <cellStyle name="Separador de milhares 15 3 2" xfId="9883" xr:uid="{0A0C0152-4B55-4E9F-93DD-95A86FD7FBE6}"/>
    <cellStyle name="Separador de milhares 15 3 2 2" xfId="9884" xr:uid="{DEC37C68-7537-4C57-B1DC-ECE6FD4574DF}"/>
    <cellStyle name="Separador de milhares 15 3 3" xfId="9885" xr:uid="{8F9B0565-8570-475D-83E7-1D87C6039367}"/>
    <cellStyle name="Separador de milhares 15 3 3 2" xfId="9886" xr:uid="{3FBBD7DF-FA20-4B93-A405-DDC009588736}"/>
    <cellStyle name="Separador de milhares 15 3 4" xfId="9887" xr:uid="{0A6784D2-C0DB-47BE-AC04-9E84D7145068}"/>
    <cellStyle name="Separador de milhares 15 4" xfId="9888" xr:uid="{C1D061F3-D735-4B91-80BA-26072E99EC9E}"/>
    <cellStyle name="Separador de milhares 15 4 2" xfId="9889" xr:uid="{05007817-F734-4671-9EC6-F89B3703B850}"/>
    <cellStyle name="Separador de milhares 15 4 2 2" xfId="9890" xr:uid="{085A6475-1A17-44E0-9062-073F59F882AE}"/>
    <cellStyle name="Separador de milhares 15 4 3" xfId="9891" xr:uid="{50D01685-23BF-4C24-9D72-77C6D9479703}"/>
    <cellStyle name="Separador de milhares 15 4 3 2" xfId="9892" xr:uid="{9E097486-5A3B-46FF-9958-2F15FBFCCEF4}"/>
    <cellStyle name="Separador de milhares 15 4 4" xfId="9893" xr:uid="{3B46DB2E-C98C-41C8-AA75-61A792D2E1D5}"/>
    <cellStyle name="Separador de milhares 15 5" xfId="9894" xr:uid="{10C9D414-4C31-49C1-AE1B-8428E05E1BE9}"/>
    <cellStyle name="Separador de milhares 15 5 2" xfId="9895" xr:uid="{0AB5E16B-4478-40BF-82B3-460F71FC295E}"/>
    <cellStyle name="Separador de milhares 15 6" xfId="9896" xr:uid="{50D6BF88-FF7A-4635-A2CA-CC49AF9DD604}"/>
    <cellStyle name="Separador de milhares 15 6 2" xfId="9897" xr:uid="{5D1F4DAA-EC8D-41B9-AD42-615158FA4C61}"/>
    <cellStyle name="Separador de milhares 15 7" xfId="9898" xr:uid="{A158CDE8-F0CD-46AD-BA87-F27D7241894A}"/>
    <cellStyle name="Separador de milhares 16" xfId="9899" xr:uid="{ACCD3F22-B3D2-415A-90BA-9327FD3896C7}"/>
    <cellStyle name="Separador de milhares 17" xfId="9900" xr:uid="{2B69FD48-E745-4B77-8664-F6AD6D8E238B}"/>
    <cellStyle name="Separador de milhares 17 10" xfId="14188" xr:uid="{3826A3CE-52ED-43E4-9855-2E49E0685A86}"/>
    <cellStyle name="Separador de milhares 17 2" xfId="9901" xr:uid="{ECA3A398-7257-459F-AA31-C70B85917C76}"/>
    <cellStyle name="Separador de milhares 17 2 2" xfId="9902" xr:uid="{254468C0-46C5-41DD-8F25-E587EE390C55}"/>
    <cellStyle name="Separador de milhares 17 2 2 2" xfId="9903" xr:uid="{C621D15B-6CA0-43DF-8A83-680851B6B6B1}"/>
    <cellStyle name="Separador de milhares 17 2 2 2 2" xfId="10954" xr:uid="{988EDFF4-B38F-4B63-89BE-893CC9FD47BF}"/>
    <cellStyle name="Separador de milhares 17 2 2 2 2 2" xfId="11906" xr:uid="{6B2425BA-FFE2-42BE-B670-CA0349FB48D2}"/>
    <cellStyle name="Separador de milhares 17 2 2 2 2 2 2" xfId="13807" xr:uid="{D459E49D-13BF-4D8A-BFD1-6FE7184C8636}"/>
    <cellStyle name="Separador de milhares 17 2 2 2 2 2 2 2" xfId="16659" xr:uid="{D89C25D5-BF70-4C1A-8EE4-27E8033E182B}"/>
    <cellStyle name="Separador de milhares 17 2 2 2 2 2 3" xfId="15198" xr:uid="{1912FEA3-BDC2-47E7-A849-F1BDC0BCD075}"/>
    <cellStyle name="Separador de milhares 17 2 2 2 2 3" xfId="13007" xr:uid="{6407E307-CC5A-43E5-9223-217DAC858FD0}"/>
    <cellStyle name="Separador de milhares 17 2 2 2 2 3 2" xfId="15861" xr:uid="{ADE92617-025D-40C2-9EEC-53890E3D1715}"/>
    <cellStyle name="Separador de milhares 17 2 2 2 2 4" xfId="14400" xr:uid="{5B25F2C8-919C-47A7-AFC4-B22A33C7279A}"/>
    <cellStyle name="Separador de milhares 17 2 2 2 3" xfId="11505" xr:uid="{084C21AD-DC9C-4BF6-9F77-CB65507E7F70}"/>
    <cellStyle name="Separador de milhares 17 2 2 2 3 2" xfId="13408" xr:uid="{BE480F6A-712C-4E5C-86E8-6DD5971B683A}"/>
    <cellStyle name="Separador de milhares 17 2 2 2 3 2 2" xfId="16260" xr:uid="{541FBADE-DAEF-47E1-A1F6-DE79F792395D}"/>
    <cellStyle name="Separador de milhares 17 2 2 2 3 3" xfId="14799" xr:uid="{DB106C5C-4270-4529-A83A-9E7F028569ED}"/>
    <cellStyle name="Separador de milhares 17 2 2 2 4" xfId="12695" xr:uid="{7A580219-E34E-4F29-90FE-93E47C2F00BC}"/>
    <cellStyle name="Separador de milhares 17 2 2 2 4 2" xfId="15583" xr:uid="{7473EDE3-A7F9-403C-9328-106EE85D98F7}"/>
    <cellStyle name="Separador de milhares 17 2 2 2 5" xfId="14191" xr:uid="{FAFEA4CC-3473-4FC9-887D-6EEF61492BE4}"/>
    <cellStyle name="Separador de milhares 17 2 2 3" xfId="10953" xr:uid="{B1739BFB-42AE-47E9-961D-7BBE4BF1BCF9}"/>
    <cellStyle name="Separador de milhares 17 2 2 3 2" xfId="11905" xr:uid="{E075E1BF-6259-4D20-A559-04C6AC94E1D0}"/>
    <cellStyle name="Separador de milhares 17 2 2 3 2 2" xfId="13806" xr:uid="{3E7F77C7-0695-4BB7-BF57-52D1F76CD4BD}"/>
    <cellStyle name="Separador de milhares 17 2 2 3 2 2 2" xfId="16658" xr:uid="{3B59265E-36DD-4C06-9F0D-33BB3F67CC2A}"/>
    <cellStyle name="Separador de milhares 17 2 2 3 2 3" xfId="15197" xr:uid="{BA1F671F-C627-4F67-AAA9-517EE2DB754B}"/>
    <cellStyle name="Separador de milhares 17 2 2 3 3" xfId="13006" xr:uid="{9CAE82E1-421E-4D8E-AAC6-800B5CB054F5}"/>
    <cellStyle name="Separador de milhares 17 2 2 3 3 2" xfId="15860" xr:uid="{40F932F3-ED7B-40F5-82C4-39A64940AA58}"/>
    <cellStyle name="Separador de milhares 17 2 2 3 4" xfId="14399" xr:uid="{E893683F-9438-45B4-B3F1-592D87414DC9}"/>
    <cellStyle name="Separador de milhares 17 2 2 4" xfId="11504" xr:uid="{5058CFBC-D474-41B1-842D-A00C651CB009}"/>
    <cellStyle name="Separador de milhares 17 2 2 4 2" xfId="13407" xr:uid="{E11DE18B-E3AC-4554-8CAA-E4AAAFDE8C19}"/>
    <cellStyle name="Separador de milhares 17 2 2 4 2 2" xfId="16259" xr:uid="{A06429AF-254E-49B8-87EE-085992C0D344}"/>
    <cellStyle name="Separador de milhares 17 2 2 4 3" xfId="14798" xr:uid="{83E29C1C-34A5-47CB-AF95-F936EADE736B}"/>
    <cellStyle name="Separador de milhares 17 2 2 5" xfId="12694" xr:uid="{1AA68F79-5353-40BD-8F29-057143D84804}"/>
    <cellStyle name="Separador de milhares 17 2 2 5 2" xfId="15582" xr:uid="{D1E091FB-8B4D-4CF7-8C00-39DB7526F6AC}"/>
    <cellStyle name="Separador de milhares 17 2 2 6" xfId="14190" xr:uid="{CF39CBEE-DF30-41B9-97A8-7F6FADE3BC6C}"/>
    <cellStyle name="Separador de milhares 17 2 3" xfId="9904" xr:uid="{FF4725BE-D05C-49E4-9C1B-32EC3830FF23}"/>
    <cellStyle name="Separador de milhares 17 2 3 2" xfId="9905" xr:uid="{99517785-76F0-42C3-891C-424A2131E21F}"/>
    <cellStyle name="Separador de milhares 17 2 3 2 2" xfId="10956" xr:uid="{055FB117-5776-4C34-BF07-56ED92FCD119}"/>
    <cellStyle name="Separador de milhares 17 2 3 2 2 2" xfId="11908" xr:uid="{8F50F720-0638-47D6-820E-034066849149}"/>
    <cellStyle name="Separador de milhares 17 2 3 2 2 2 2" xfId="13809" xr:uid="{3A62B15C-09EB-4348-9DAF-7BC3D7C3E9F8}"/>
    <cellStyle name="Separador de milhares 17 2 3 2 2 2 2 2" xfId="16661" xr:uid="{29E06C21-6477-4316-B443-E19042BB810F}"/>
    <cellStyle name="Separador de milhares 17 2 3 2 2 2 3" xfId="15200" xr:uid="{12A631CA-8953-4190-BF57-5CA44FDC9DC1}"/>
    <cellStyle name="Separador de milhares 17 2 3 2 2 3" xfId="13009" xr:uid="{FB7BC3F7-53AB-49CC-BC58-E99F35C301D9}"/>
    <cellStyle name="Separador de milhares 17 2 3 2 2 3 2" xfId="15863" xr:uid="{9126DA77-D16C-42CF-9B9F-DBA4F560F5C8}"/>
    <cellStyle name="Separador de milhares 17 2 3 2 2 4" xfId="14402" xr:uid="{C9C3240B-0F92-4AEB-9E35-C918457898CD}"/>
    <cellStyle name="Separador de milhares 17 2 3 2 3" xfId="11507" xr:uid="{9DC7A3F1-A8B0-489D-A837-80E3C0E13869}"/>
    <cellStyle name="Separador de milhares 17 2 3 2 3 2" xfId="13410" xr:uid="{3CEB4545-1232-4D06-9FEF-2EC0A2D25F3D}"/>
    <cellStyle name="Separador de milhares 17 2 3 2 3 2 2" xfId="16262" xr:uid="{E3D9151F-0F88-4B64-ABDE-358FB0280424}"/>
    <cellStyle name="Separador de milhares 17 2 3 2 3 3" xfId="14801" xr:uid="{9F9DD7D0-3F6D-4AB6-8E5A-267CE453466C}"/>
    <cellStyle name="Separador de milhares 17 2 3 2 4" xfId="12697" xr:uid="{B0BF4172-0BB2-4800-9184-7D437B8AE496}"/>
    <cellStyle name="Separador de milhares 17 2 3 2 4 2" xfId="15585" xr:uid="{3277AC57-562C-4708-B660-B8862DB64606}"/>
    <cellStyle name="Separador de milhares 17 2 3 2 5" xfId="14193" xr:uid="{710E063F-4DE7-44AF-941D-01C7D8F05E05}"/>
    <cellStyle name="Separador de milhares 17 2 3 3" xfId="10955" xr:uid="{2FF0425F-D144-4A4E-AD46-DD68D84D1BFB}"/>
    <cellStyle name="Separador de milhares 17 2 3 3 2" xfId="11907" xr:uid="{39F7E953-3C47-4612-B298-46ACDDA1CC85}"/>
    <cellStyle name="Separador de milhares 17 2 3 3 2 2" xfId="13808" xr:uid="{336F5CBA-ABF4-493E-BF6F-8D7B16A63E29}"/>
    <cellStyle name="Separador de milhares 17 2 3 3 2 2 2" xfId="16660" xr:uid="{79D35E4D-BB8E-44B8-A66E-0110B1502734}"/>
    <cellStyle name="Separador de milhares 17 2 3 3 2 3" xfId="15199" xr:uid="{2BB3425C-9AEB-4AB4-902B-62C40F7B3873}"/>
    <cellStyle name="Separador de milhares 17 2 3 3 3" xfId="13008" xr:uid="{A1D7A6A4-B41F-46A6-83BD-BE8AA208476F}"/>
    <cellStyle name="Separador de milhares 17 2 3 3 3 2" xfId="15862" xr:uid="{67B2FD42-125D-4A8A-9876-A84004F5E73D}"/>
    <cellStyle name="Separador de milhares 17 2 3 3 4" xfId="14401" xr:uid="{20708CBA-85A7-454C-B091-A7A82A7E78D3}"/>
    <cellStyle name="Separador de milhares 17 2 3 4" xfId="11506" xr:uid="{0C58E17D-7011-4695-8470-B0C10E4ED788}"/>
    <cellStyle name="Separador de milhares 17 2 3 4 2" xfId="13409" xr:uid="{6D4C5CF9-0C32-4008-9289-CE8784BCF9D5}"/>
    <cellStyle name="Separador de milhares 17 2 3 4 2 2" xfId="16261" xr:uid="{382025D2-6178-4C45-A479-B7FF8A81AF16}"/>
    <cellStyle name="Separador de milhares 17 2 3 4 3" xfId="14800" xr:uid="{F7F49A1C-D6A0-4847-969D-37C02F910170}"/>
    <cellStyle name="Separador de milhares 17 2 3 5" xfId="12696" xr:uid="{9DFCE209-EB0F-4D49-816F-EBBA54A41C68}"/>
    <cellStyle name="Separador de milhares 17 2 3 5 2" xfId="15584" xr:uid="{EB80DDE4-E517-4772-9AF6-201294AC2EBA}"/>
    <cellStyle name="Separador de milhares 17 2 3 6" xfId="14192" xr:uid="{A4717B8D-2548-45B3-8074-34012B4BA91D}"/>
    <cellStyle name="Separador de milhares 17 2 4" xfId="9906" xr:uid="{5D22A238-77A4-4F95-945B-EA73A06AB039}"/>
    <cellStyle name="Separador de milhares 17 2 4 2" xfId="9907" xr:uid="{4B31501D-0CBC-4E1D-9A58-FB59DBCF5737}"/>
    <cellStyle name="Separador de milhares 17 2 4 2 2" xfId="10958" xr:uid="{C5B42585-4409-45CA-86A1-C567E9E44857}"/>
    <cellStyle name="Separador de milhares 17 2 4 2 2 2" xfId="11910" xr:uid="{6D7D449A-1F1E-42F3-8290-1384A897F708}"/>
    <cellStyle name="Separador de milhares 17 2 4 2 2 2 2" xfId="13811" xr:uid="{A72005D6-FF15-4281-9A6A-C4008A3BB73B}"/>
    <cellStyle name="Separador de milhares 17 2 4 2 2 2 2 2" xfId="16663" xr:uid="{DAE8D5B3-0BD3-4111-9F22-61CDB0E3F982}"/>
    <cellStyle name="Separador de milhares 17 2 4 2 2 2 3" xfId="15202" xr:uid="{D126EE69-8061-46F2-AEA9-1B7B2AC50FE5}"/>
    <cellStyle name="Separador de milhares 17 2 4 2 2 3" xfId="13011" xr:uid="{B814A2D0-36E4-4B6F-A2D5-67082074D3D6}"/>
    <cellStyle name="Separador de milhares 17 2 4 2 2 3 2" xfId="15865" xr:uid="{4FB27ED9-7C79-4CE6-ABBA-86553365E978}"/>
    <cellStyle name="Separador de milhares 17 2 4 2 2 4" xfId="14404" xr:uid="{F577166F-7115-4AE6-B586-9940DD5A8185}"/>
    <cellStyle name="Separador de milhares 17 2 4 2 3" xfId="11509" xr:uid="{C09525E9-20A0-4D00-BC38-AFB4D23F3D0A}"/>
    <cellStyle name="Separador de milhares 17 2 4 2 3 2" xfId="13412" xr:uid="{502CB4A9-CD1B-4E5A-A532-CBEC7E06F4EF}"/>
    <cellStyle name="Separador de milhares 17 2 4 2 3 2 2" xfId="16264" xr:uid="{D5CA0DCE-E3DA-4B34-B754-E970F0709727}"/>
    <cellStyle name="Separador de milhares 17 2 4 2 3 3" xfId="14803" xr:uid="{66E8E2E6-3884-466A-A762-026CA13097F6}"/>
    <cellStyle name="Separador de milhares 17 2 4 2 4" xfId="12699" xr:uid="{919FC775-3925-4C09-A08E-D30CFAE4C28F}"/>
    <cellStyle name="Separador de milhares 17 2 4 2 4 2" xfId="15587" xr:uid="{8F87EC9E-262F-4320-89ED-7DD51F9586E7}"/>
    <cellStyle name="Separador de milhares 17 2 4 2 5" xfId="14195" xr:uid="{6191EF80-44D1-425F-A853-595622106050}"/>
    <cellStyle name="Separador de milhares 17 2 4 3" xfId="10957" xr:uid="{39F715B6-212D-49EE-BC82-1B9544FBABF3}"/>
    <cellStyle name="Separador de milhares 17 2 4 3 2" xfId="11909" xr:uid="{8C36B25B-43D0-4459-BE3A-EE83C997193D}"/>
    <cellStyle name="Separador de milhares 17 2 4 3 2 2" xfId="13810" xr:uid="{754F2C4F-3A00-4866-91A0-76537AAD604D}"/>
    <cellStyle name="Separador de milhares 17 2 4 3 2 2 2" xfId="16662" xr:uid="{1215D9EA-FEDF-4502-A282-D6A168D4D593}"/>
    <cellStyle name="Separador de milhares 17 2 4 3 2 3" xfId="15201" xr:uid="{28E9DCDD-2978-4941-8499-F5361228B064}"/>
    <cellStyle name="Separador de milhares 17 2 4 3 3" xfId="13010" xr:uid="{E04FA290-1257-4DAF-846B-C4C5F544C6D6}"/>
    <cellStyle name="Separador de milhares 17 2 4 3 3 2" xfId="15864" xr:uid="{A53BEB5E-F1F6-4587-8D47-9064471201EA}"/>
    <cellStyle name="Separador de milhares 17 2 4 3 4" xfId="14403" xr:uid="{9BBC281B-2E28-455B-A259-DDC2950D246A}"/>
    <cellStyle name="Separador de milhares 17 2 4 4" xfId="11508" xr:uid="{6C5CC228-924D-489C-A027-0F8F1D4165A8}"/>
    <cellStyle name="Separador de milhares 17 2 4 4 2" xfId="13411" xr:uid="{DC67779C-D0BB-4561-A9A3-D8CFA37930E2}"/>
    <cellStyle name="Separador de milhares 17 2 4 4 2 2" xfId="16263" xr:uid="{CC1F7DDF-3DD5-4C17-860E-25D403380536}"/>
    <cellStyle name="Separador de milhares 17 2 4 4 3" xfId="14802" xr:uid="{1AE6F22D-7232-4477-B6B5-4894B10902BA}"/>
    <cellStyle name="Separador de milhares 17 2 4 5" xfId="12698" xr:uid="{232B75F8-357D-4771-8C2D-00FCEA8A35B4}"/>
    <cellStyle name="Separador de milhares 17 2 4 5 2" xfId="15586" xr:uid="{F9B690A9-1B13-4CDD-8F62-13ADD592ECD7}"/>
    <cellStyle name="Separador de milhares 17 2 4 6" xfId="14194" xr:uid="{A4F41D6A-7353-447F-BB19-9F20DD95A767}"/>
    <cellStyle name="Separador de milhares 17 2 5" xfId="9908" xr:uid="{338DEDA2-670F-49B4-8F00-563E704CFC22}"/>
    <cellStyle name="Separador de milhares 17 2 5 2" xfId="10959" xr:uid="{672FD48C-FA32-4CF7-89CB-85328A554594}"/>
    <cellStyle name="Separador de milhares 17 2 5 2 2" xfId="11911" xr:uid="{DF608B6B-21E6-4ED8-AC9E-800F0538E058}"/>
    <cellStyle name="Separador de milhares 17 2 5 2 2 2" xfId="13812" xr:uid="{ADA19900-F63F-48FB-80BB-4BBBAA2CDD21}"/>
    <cellStyle name="Separador de milhares 17 2 5 2 2 2 2" xfId="16664" xr:uid="{9A8E4159-8EF2-40D8-B311-D14BEF9BB933}"/>
    <cellStyle name="Separador de milhares 17 2 5 2 2 3" xfId="15203" xr:uid="{F44F60F2-F85E-44CF-81C0-528D847852E1}"/>
    <cellStyle name="Separador de milhares 17 2 5 2 3" xfId="13012" xr:uid="{427B6F2A-D2BF-44B2-9E93-379A4673E5AF}"/>
    <cellStyle name="Separador de milhares 17 2 5 2 3 2" xfId="15866" xr:uid="{22EFA954-444B-4589-AA06-6B0027B8BD38}"/>
    <cellStyle name="Separador de milhares 17 2 5 2 4" xfId="14405" xr:uid="{C2019A9D-6A85-4791-B947-752951023CAA}"/>
    <cellStyle name="Separador de milhares 17 2 5 3" xfId="11510" xr:uid="{9B28BFC5-15EC-4FA6-A9DE-20E4DF9BEB92}"/>
    <cellStyle name="Separador de milhares 17 2 5 3 2" xfId="13413" xr:uid="{FC9B54F6-7EC8-4242-B599-1F7FDF3DF261}"/>
    <cellStyle name="Separador de milhares 17 2 5 3 2 2" xfId="16265" xr:uid="{4E8281B8-8D33-4A3E-A7CF-5CF6701E466C}"/>
    <cellStyle name="Separador de milhares 17 2 5 3 3" xfId="14804" xr:uid="{4F6D0196-B54C-4529-BC10-EAD98BFA749B}"/>
    <cellStyle name="Separador de milhares 17 2 5 4" xfId="12700" xr:uid="{53856467-E111-42EF-B50B-7EF86D249ED2}"/>
    <cellStyle name="Separador de milhares 17 2 5 4 2" xfId="15588" xr:uid="{58D5651C-0679-4010-BD37-C8CD983B658C}"/>
    <cellStyle name="Separador de milhares 17 2 5 5" xfId="14196" xr:uid="{9895C1F9-09D0-48FB-8FC8-B4E2B7603688}"/>
    <cellStyle name="Separador de milhares 17 2 6" xfId="10952" xr:uid="{54448D9A-80DB-418A-837E-8F8634BDB9B5}"/>
    <cellStyle name="Separador de milhares 17 2 6 2" xfId="11904" xr:uid="{461D3701-5831-41D8-A4DD-ADBD5C2B6439}"/>
    <cellStyle name="Separador de milhares 17 2 6 2 2" xfId="13805" xr:uid="{EA7C01C6-6012-422B-97A9-B4BC64218CA2}"/>
    <cellStyle name="Separador de milhares 17 2 6 2 2 2" xfId="16657" xr:uid="{7BE91A81-0446-4C48-8785-61C104964089}"/>
    <cellStyle name="Separador de milhares 17 2 6 2 3" xfId="15196" xr:uid="{C4BA00A6-A7ED-4609-98BD-A57A89A6F153}"/>
    <cellStyle name="Separador de milhares 17 2 6 3" xfId="13005" xr:uid="{4F969172-B7E5-4DC1-A5FC-ACA94E331594}"/>
    <cellStyle name="Separador de milhares 17 2 6 3 2" xfId="15859" xr:uid="{287FFC84-7AD0-4C43-9752-3A4479A99EE1}"/>
    <cellStyle name="Separador de milhares 17 2 6 4" xfId="14398" xr:uid="{B6796A2F-97B2-4F7B-A2C7-C9E44C29ED84}"/>
    <cellStyle name="Separador de milhares 17 2 7" xfId="11503" xr:uid="{CB8E5C46-F6A4-42CA-BBCE-CFF36A5899F4}"/>
    <cellStyle name="Separador de milhares 17 2 7 2" xfId="13406" xr:uid="{D5B41802-7E5E-4AB1-BFF0-F948196C0F33}"/>
    <cellStyle name="Separador de milhares 17 2 7 2 2" xfId="16258" xr:uid="{94BACEAE-1DB4-4044-A42C-BE886EA19D37}"/>
    <cellStyle name="Separador de milhares 17 2 7 3" xfId="14797" xr:uid="{8AFB1AE4-3723-4BAD-890C-69915ABDABC4}"/>
    <cellStyle name="Separador de milhares 17 2 8" xfId="12693" xr:uid="{8460EE33-DAE3-4E0D-90A7-D1326FF17204}"/>
    <cellStyle name="Separador de milhares 17 2 8 2" xfId="15581" xr:uid="{BD7F8FEE-1360-40B8-9DE9-98DC1F59FBEB}"/>
    <cellStyle name="Separador de milhares 17 2 9" xfId="14189" xr:uid="{FA12AACA-1491-4F6C-8291-9123C13AE321}"/>
    <cellStyle name="Separador de milhares 17 3" xfId="9909" xr:uid="{B857BFF8-144A-4EEF-B479-D263503A4CE6}"/>
    <cellStyle name="Separador de milhares 17 3 2" xfId="9910" xr:uid="{CD5744D6-9B74-42E4-A8F8-CE648C50013D}"/>
    <cellStyle name="Separador de milhares 17 3 2 2" xfId="10961" xr:uid="{26C1F379-A0E7-4295-B980-1184B22C9F5B}"/>
    <cellStyle name="Separador de milhares 17 3 2 2 2" xfId="11913" xr:uid="{8A893AA4-04E5-4A7B-BADF-255FE4B989BE}"/>
    <cellStyle name="Separador de milhares 17 3 2 2 2 2" xfId="13814" xr:uid="{971660CE-DA0E-4921-90AF-6E5C6D63E60B}"/>
    <cellStyle name="Separador de milhares 17 3 2 2 2 2 2" xfId="16666" xr:uid="{B768E407-5788-4656-A443-87F9F42C8FA1}"/>
    <cellStyle name="Separador de milhares 17 3 2 2 2 3" xfId="15205" xr:uid="{CC8D3AEF-7968-4920-AC08-1ACFE3BCFFAD}"/>
    <cellStyle name="Separador de milhares 17 3 2 2 3" xfId="13014" xr:uid="{49194C37-1834-471C-B15D-8F246BB388CC}"/>
    <cellStyle name="Separador de milhares 17 3 2 2 3 2" xfId="15868" xr:uid="{AE9545A4-3F75-4F9D-9066-0A9DE0C82EE3}"/>
    <cellStyle name="Separador de milhares 17 3 2 2 4" xfId="14407" xr:uid="{77C56BDA-4061-4E7E-A20F-DE71E976C5B9}"/>
    <cellStyle name="Separador de milhares 17 3 2 3" xfId="11512" xr:uid="{AB2E1F47-1E13-44CE-B7FC-0893C09B2864}"/>
    <cellStyle name="Separador de milhares 17 3 2 3 2" xfId="13415" xr:uid="{D91F92D7-6365-43C5-8312-FB1DFAAB2727}"/>
    <cellStyle name="Separador de milhares 17 3 2 3 2 2" xfId="16267" xr:uid="{12EA0288-8963-4E64-B429-DC82818B5074}"/>
    <cellStyle name="Separador de milhares 17 3 2 3 3" xfId="14806" xr:uid="{6D374F2F-2FEB-4497-ACD8-FB6758B65AD8}"/>
    <cellStyle name="Separador de milhares 17 3 2 4" xfId="12702" xr:uid="{209EB038-CFF6-4FD7-BD75-E549F39F850E}"/>
    <cellStyle name="Separador de milhares 17 3 2 4 2" xfId="15590" xr:uid="{33959570-8C47-48D2-82EB-0057666DBF04}"/>
    <cellStyle name="Separador de milhares 17 3 2 5" xfId="14198" xr:uid="{BAEFE86D-3736-494B-B5F9-5C7C18F88314}"/>
    <cellStyle name="Separador de milhares 17 3 3" xfId="10960" xr:uid="{1529C11B-3BC7-459E-A84C-2EBEA4CDC2C0}"/>
    <cellStyle name="Separador de milhares 17 3 3 2" xfId="11912" xr:uid="{FC87EB6F-160A-4DF8-A34F-025EA17D17F3}"/>
    <cellStyle name="Separador de milhares 17 3 3 2 2" xfId="13813" xr:uid="{27CFAECE-9150-4A6B-A9FD-837B5B8FE4ED}"/>
    <cellStyle name="Separador de milhares 17 3 3 2 2 2" xfId="16665" xr:uid="{286F1B40-303A-4D9E-852D-5F12F2F3E390}"/>
    <cellStyle name="Separador de milhares 17 3 3 2 3" xfId="15204" xr:uid="{A24FA1E3-D094-411B-9AB6-E882E1BC4135}"/>
    <cellStyle name="Separador de milhares 17 3 3 3" xfId="13013" xr:uid="{9DDE98FD-7956-4125-998A-E9BB40FA289B}"/>
    <cellStyle name="Separador de milhares 17 3 3 3 2" xfId="15867" xr:uid="{E32C86BD-E36D-4427-B9E3-C97EEF7055DF}"/>
    <cellStyle name="Separador de milhares 17 3 3 4" xfId="14406" xr:uid="{1817ED36-2A3D-40EF-AB3E-A480B6BA229B}"/>
    <cellStyle name="Separador de milhares 17 3 4" xfId="11511" xr:uid="{2BBA7A81-8CD9-40BF-BFD2-38EF8A50ED01}"/>
    <cellStyle name="Separador de milhares 17 3 4 2" xfId="13414" xr:uid="{872FEFAD-9371-456A-A2AE-FF00FE5057F6}"/>
    <cellStyle name="Separador de milhares 17 3 4 2 2" xfId="16266" xr:uid="{84A0A083-8F05-44CF-8A7A-E72849AEE248}"/>
    <cellStyle name="Separador de milhares 17 3 4 3" xfId="14805" xr:uid="{46A7183E-3362-42B3-BAAD-B00C63A5F799}"/>
    <cellStyle name="Separador de milhares 17 3 5" xfId="12701" xr:uid="{F75E71F6-22AF-4F2E-851E-F54C205F11CC}"/>
    <cellStyle name="Separador de milhares 17 3 5 2" xfId="15589" xr:uid="{21753CE5-22B7-4475-ABC0-C5F63B6E1612}"/>
    <cellStyle name="Separador de milhares 17 3 6" xfId="14197" xr:uid="{37C37E54-4AB1-4C99-A96B-CD7B96331E1F}"/>
    <cellStyle name="Separador de milhares 17 4" xfId="9911" xr:uid="{A75219F9-6828-457B-83D8-77A2E7DE30AC}"/>
    <cellStyle name="Separador de milhares 17 4 2" xfId="9912" xr:uid="{DED2A5A3-2B90-419E-B7AD-6963E94BBAAD}"/>
    <cellStyle name="Separador de milhares 17 4 2 2" xfId="10963" xr:uid="{72475DC6-C90B-4F92-9707-54CBEFB4CAC6}"/>
    <cellStyle name="Separador de milhares 17 4 2 2 2" xfId="11915" xr:uid="{52A90F75-315B-47D0-B72B-0DF71E2915E2}"/>
    <cellStyle name="Separador de milhares 17 4 2 2 2 2" xfId="13816" xr:uid="{9D26E94D-9280-4D96-B0DE-66EE8EAE7D59}"/>
    <cellStyle name="Separador de milhares 17 4 2 2 2 2 2" xfId="16668" xr:uid="{5FA45736-4923-42BF-BDBC-188EAA96C163}"/>
    <cellStyle name="Separador de milhares 17 4 2 2 2 3" xfId="15207" xr:uid="{1D7622A1-48BD-402E-9366-F83E3DBE01A6}"/>
    <cellStyle name="Separador de milhares 17 4 2 2 3" xfId="13016" xr:uid="{06DACF31-CD53-4B2B-AC72-430ABEF74632}"/>
    <cellStyle name="Separador de milhares 17 4 2 2 3 2" xfId="15870" xr:uid="{621F8F63-61CB-4E9D-8863-753ADF787231}"/>
    <cellStyle name="Separador de milhares 17 4 2 2 4" xfId="14409" xr:uid="{78A0AFC9-791A-4D98-AD16-1323CD225C7C}"/>
    <cellStyle name="Separador de milhares 17 4 2 3" xfId="11514" xr:uid="{1B4855C3-A8E9-4C66-8EB5-741ED675FC3D}"/>
    <cellStyle name="Separador de milhares 17 4 2 3 2" xfId="13417" xr:uid="{0D91A7DC-75AF-42A4-9B71-9BB46B91F6B1}"/>
    <cellStyle name="Separador de milhares 17 4 2 3 2 2" xfId="16269" xr:uid="{55F1157D-5FB6-4D08-9ABF-745D596C8286}"/>
    <cellStyle name="Separador de milhares 17 4 2 3 3" xfId="14808" xr:uid="{9D300B90-6828-4302-B0E1-C07A507C42CF}"/>
    <cellStyle name="Separador de milhares 17 4 2 4" xfId="12704" xr:uid="{75F3FD32-D3AF-491F-8A85-DE995ED0FB1A}"/>
    <cellStyle name="Separador de milhares 17 4 2 4 2" xfId="15592" xr:uid="{BEE7E35C-3900-4ED4-B744-00B3741C1458}"/>
    <cellStyle name="Separador de milhares 17 4 2 5" xfId="14200" xr:uid="{085A8B6F-8A79-4E52-A198-3B2C0A98E7BC}"/>
    <cellStyle name="Separador de milhares 17 4 3" xfId="10962" xr:uid="{490C858B-A417-43B2-8BAE-824F9C26DB52}"/>
    <cellStyle name="Separador de milhares 17 4 3 2" xfId="11914" xr:uid="{1AE2BFF7-2287-4943-A2D7-5CF63FA36F24}"/>
    <cellStyle name="Separador de milhares 17 4 3 2 2" xfId="13815" xr:uid="{A14E5C3E-60B0-4427-BCFB-B00775C4E98F}"/>
    <cellStyle name="Separador de milhares 17 4 3 2 2 2" xfId="16667" xr:uid="{35157318-04F1-4D9C-9125-44B0BCAFA5B4}"/>
    <cellStyle name="Separador de milhares 17 4 3 2 3" xfId="15206" xr:uid="{2D131789-0EFD-4F31-BB3D-B5B4A6517E8D}"/>
    <cellStyle name="Separador de milhares 17 4 3 3" xfId="13015" xr:uid="{E9F1A016-27E1-4041-BFE3-35174F350818}"/>
    <cellStyle name="Separador de milhares 17 4 3 3 2" xfId="15869" xr:uid="{E8FA6444-84D2-4515-BF82-86C142F69CFA}"/>
    <cellStyle name="Separador de milhares 17 4 3 4" xfId="14408" xr:uid="{B659BF85-037C-447C-AE8B-54237E62B6C4}"/>
    <cellStyle name="Separador de milhares 17 4 4" xfId="11513" xr:uid="{60C784E1-6DAF-4F04-BA7D-767C18E1129D}"/>
    <cellStyle name="Separador de milhares 17 4 4 2" xfId="13416" xr:uid="{41162DB0-B2E9-4C15-B4AF-AFFABD9C254C}"/>
    <cellStyle name="Separador de milhares 17 4 4 2 2" xfId="16268" xr:uid="{6816349E-CD7F-4C6A-A486-D54B214BD3E9}"/>
    <cellStyle name="Separador de milhares 17 4 4 3" xfId="14807" xr:uid="{8A26CE74-BCD8-451F-B186-BBE48D1B0DF5}"/>
    <cellStyle name="Separador de milhares 17 4 5" xfId="12703" xr:uid="{58D0FE61-5DC5-4589-837B-6FAE74E1703C}"/>
    <cellStyle name="Separador de milhares 17 4 5 2" xfId="15591" xr:uid="{565FBFB7-1330-43B6-9AC4-2ACA2C79FAF1}"/>
    <cellStyle name="Separador de milhares 17 4 6" xfId="14199" xr:uid="{F9A6A5BE-A780-4D6C-A20C-8A49A87FE93E}"/>
    <cellStyle name="Separador de milhares 17 5" xfId="9913" xr:uid="{2F14A082-9A69-4497-AB91-F9DCC8E60A93}"/>
    <cellStyle name="Separador de milhares 17 5 2" xfId="9914" xr:uid="{600E2089-C894-4C2F-8895-2E2377B40F53}"/>
    <cellStyle name="Separador de milhares 17 5 2 2" xfId="10965" xr:uid="{A9DAAE96-64DC-4419-A981-58B82FEEBEE0}"/>
    <cellStyle name="Separador de milhares 17 5 2 2 2" xfId="11917" xr:uid="{A2C8E41F-1529-4F0B-9916-BDF417E74962}"/>
    <cellStyle name="Separador de milhares 17 5 2 2 2 2" xfId="13818" xr:uid="{17CFD81B-20CA-4018-8A5B-08101A00B20B}"/>
    <cellStyle name="Separador de milhares 17 5 2 2 2 2 2" xfId="16670" xr:uid="{92877B26-5C95-4346-BD73-CFB00C310AC0}"/>
    <cellStyle name="Separador de milhares 17 5 2 2 2 3" xfId="15209" xr:uid="{E2165E37-13BD-401A-92EA-2873B79DC9F5}"/>
    <cellStyle name="Separador de milhares 17 5 2 2 3" xfId="13018" xr:uid="{CE315839-EEC5-48EA-8B4A-EA49169600CC}"/>
    <cellStyle name="Separador de milhares 17 5 2 2 3 2" xfId="15872" xr:uid="{05C6CAE0-85EB-46BB-BF1C-546999585CEC}"/>
    <cellStyle name="Separador de milhares 17 5 2 2 4" xfId="14411" xr:uid="{C71D1F0E-496B-49EF-88AC-013A8328F99B}"/>
    <cellStyle name="Separador de milhares 17 5 2 3" xfId="11516" xr:uid="{5D6D8800-B767-4C8B-A17E-68AF1009E6C2}"/>
    <cellStyle name="Separador de milhares 17 5 2 3 2" xfId="13419" xr:uid="{EA081C1D-1800-4241-AF63-33B6DB0CE22C}"/>
    <cellStyle name="Separador de milhares 17 5 2 3 2 2" xfId="16271" xr:uid="{634646BB-C093-4014-830B-8048AB05E23A}"/>
    <cellStyle name="Separador de milhares 17 5 2 3 3" xfId="14810" xr:uid="{7978E3BF-BD80-4933-B934-0AA9DAFB7ED3}"/>
    <cellStyle name="Separador de milhares 17 5 2 4" xfId="12706" xr:uid="{3689EC56-2B1C-4FCF-BD91-F0EC5DC7775B}"/>
    <cellStyle name="Separador de milhares 17 5 2 4 2" xfId="15594" xr:uid="{A7CECD16-B3AF-40D5-8D90-5A8B86A8408B}"/>
    <cellStyle name="Separador de milhares 17 5 2 5" xfId="14202" xr:uid="{B707BABE-EEF4-4C14-BC3C-D76542B156C4}"/>
    <cellStyle name="Separador de milhares 17 5 3" xfId="10964" xr:uid="{5579BBAA-D5AE-4385-9683-C9DB24018B0F}"/>
    <cellStyle name="Separador de milhares 17 5 3 2" xfId="11916" xr:uid="{CC0565E8-DB59-4685-AF1F-983AA4F38C46}"/>
    <cellStyle name="Separador de milhares 17 5 3 2 2" xfId="13817" xr:uid="{E620C9A0-0138-421B-AD97-5255059D73DF}"/>
    <cellStyle name="Separador de milhares 17 5 3 2 2 2" xfId="16669" xr:uid="{9CB9C979-6773-4B2B-B53A-79651A3CB68F}"/>
    <cellStyle name="Separador de milhares 17 5 3 2 3" xfId="15208" xr:uid="{883C5A7E-5C96-48CF-B1CB-A2C0F7CF3FB1}"/>
    <cellStyle name="Separador de milhares 17 5 3 3" xfId="13017" xr:uid="{6D97BF39-99C2-46EF-B2CA-393BD73799F5}"/>
    <cellStyle name="Separador de milhares 17 5 3 3 2" xfId="15871" xr:uid="{7117E052-E874-40D2-A139-B55F80481675}"/>
    <cellStyle name="Separador de milhares 17 5 3 4" xfId="14410" xr:uid="{EF967F77-5CF0-401C-91A3-F92B92B7A821}"/>
    <cellStyle name="Separador de milhares 17 5 4" xfId="11515" xr:uid="{2896D07D-C5B8-46C3-B990-20C56C0DF791}"/>
    <cellStyle name="Separador de milhares 17 5 4 2" xfId="13418" xr:uid="{8D28CB0A-C252-4125-BF9F-30C79698A881}"/>
    <cellStyle name="Separador de milhares 17 5 4 2 2" xfId="16270" xr:uid="{1FA441CE-B67A-4D31-88D0-39A3E6B4C8EE}"/>
    <cellStyle name="Separador de milhares 17 5 4 3" xfId="14809" xr:uid="{FFDDC3CB-8645-462E-9516-8F548905139F}"/>
    <cellStyle name="Separador de milhares 17 5 5" xfId="12705" xr:uid="{8B1E9B57-06A8-4CE3-9897-6CB3E1FA7BD7}"/>
    <cellStyle name="Separador de milhares 17 5 5 2" xfId="15593" xr:uid="{5BDBC7E8-0F31-42E7-A605-2F1F6BD22121}"/>
    <cellStyle name="Separador de milhares 17 5 6" xfId="14201" xr:uid="{C91FCAA3-58C3-4846-AA48-3DA45F797095}"/>
    <cellStyle name="Separador de milhares 17 6" xfId="9915" xr:uid="{8283779E-0BF1-4DA9-9C69-086330FC1801}"/>
    <cellStyle name="Separador de milhares 17 6 2" xfId="10966" xr:uid="{7746E5B8-5B5F-4039-A147-23BB1210FF98}"/>
    <cellStyle name="Separador de milhares 17 6 2 2" xfId="11918" xr:uid="{59365F75-DCA8-4F61-80D4-2258BBF5E36C}"/>
    <cellStyle name="Separador de milhares 17 6 2 2 2" xfId="13819" xr:uid="{30925E1A-0A0B-4A19-927E-75F0D7057364}"/>
    <cellStyle name="Separador de milhares 17 6 2 2 2 2" xfId="16671" xr:uid="{A8715DED-4F90-4AFE-9C0A-9850BD1A735E}"/>
    <cellStyle name="Separador de milhares 17 6 2 2 3" xfId="15210" xr:uid="{F469DC69-7458-47FC-B8F9-0BA804E2E1B6}"/>
    <cellStyle name="Separador de milhares 17 6 2 3" xfId="13019" xr:uid="{3303943D-D36E-404A-9241-F03B4DCA6C15}"/>
    <cellStyle name="Separador de milhares 17 6 2 3 2" xfId="15873" xr:uid="{AC24D34A-C350-445B-945F-4869765262AE}"/>
    <cellStyle name="Separador de milhares 17 6 2 4" xfId="14412" xr:uid="{7D156A18-C482-4D61-81D7-612624A48A31}"/>
    <cellStyle name="Separador de milhares 17 6 3" xfId="11517" xr:uid="{78D08235-D46D-4EF1-92AA-34E1BAA9C738}"/>
    <cellStyle name="Separador de milhares 17 6 3 2" xfId="13420" xr:uid="{F48E7353-E172-4B72-8543-61C2DC3452E7}"/>
    <cellStyle name="Separador de milhares 17 6 3 2 2" xfId="16272" xr:uid="{8AFBC90C-5F6D-4D7E-8A2C-E8826AD62F42}"/>
    <cellStyle name="Separador de milhares 17 6 3 3" xfId="14811" xr:uid="{61FCE2B0-8792-45A1-9F57-E1F0DA48C467}"/>
    <cellStyle name="Separador de milhares 17 6 4" xfId="12707" xr:uid="{55A8CCC8-3A9B-4712-9D1B-67B631F4413F}"/>
    <cellStyle name="Separador de milhares 17 6 4 2" xfId="15595" xr:uid="{B382747B-89B5-4779-BFA5-84F75AED5708}"/>
    <cellStyle name="Separador de milhares 17 6 5" xfId="14203" xr:uid="{416F0CA5-9868-4F5D-A319-FB95253BFFB9}"/>
    <cellStyle name="Separador de milhares 17 7" xfId="10951" xr:uid="{BA1AFBFE-E919-464B-8CF7-621DD5E973C7}"/>
    <cellStyle name="Separador de milhares 17 7 2" xfId="11903" xr:uid="{95D42FF5-45ED-47F4-B467-D0D1B18200B6}"/>
    <cellStyle name="Separador de milhares 17 7 2 2" xfId="13804" xr:uid="{D368E03A-E054-41FE-BB80-A445BA3E590D}"/>
    <cellStyle name="Separador de milhares 17 7 2 2 2" xfId="16656" xr:uid="{6D857054-84C1-4C6C-97AC-74D5DED65F02}"/>
    <cellStyle name="Separador de milhares 17 7 2 3" xfId="15195" xr:uid="{3F591778-2554-46B9-A7D3-F4EC051A5456}"/>
    <cellStyle name="Separador de milhares 17 7 3" xfId="13004" xr:uid="{CA1CA7C3-0767-4D0C-AACB-1D2F4C5642D6}"/>
    <cellStyle name="Separador de milhares 17 7 3 2" xfId="15858" xr:uid="{4128FE5C-FC68-4849-B6C9-36750BDB03BC}"/>
    <cellStyle name="Separador de milhares 17 7 4" xfId="14397" xr:uid="{7EF96087-366E-4BBF-BB82-0768109C16EE}"/>
    <cellStyle name="Separador de milhares 17 8" xfId="11502" xr:uid="{42E29887-4ABF-449D-AD05-E2D10C1F87CD}"/>
    <cellStyle name="Separador de milhares 17 8 2" xfId="13405" xr:uid="{A4D7C653-3442-4995-8659-0083B149E254}"/>
    <cellStyle name="Separador de milhares 17 8 2 2" xfId="16257" xr:uid="{CB25620A-CA7C-4782-8C16-677EF847088A}"/>
    <cellStyle name="Separador de milhares 17 8 3" xfId="14796" xr:uid="{C44B75CF-A23E-465E-B391-2A890FD4126E}"/>
    <cellStyle name="Separador de milhares 17 9" xfId="12692" xr:uid="{D92F5499-CF75-4B2D-ADB7-DAD2D9394855}"/>
    <cellStyle name="Separador de milhares 17 9 2" xfId="15580" xr:uid="{1F663AAA-C49A-47CA-A3BB-60BFEB07D544}"/>
    <cellStyle name="Separador de milhares 18" xfId="9916" xr:uid="{402392A4-A849-4E26-B9EF-B3B5920E7A85}"/>
    <cellStyle name="Separador de milhares 18 2" xfId="9917" xr:uid="{7F4E9E55-001B-441E-A04A-3303FAE209B1}"/>
    <cellStyle name="Separador de milhares 18 2 2" xfId="9918" xr:uid="{D1D8B8DF-BFF2-469F-8171-BFFFAC505011}"/>
    <cellStyle name="Separador de milhares 18 2 2 2" xfId="10969" xr:uid="{08309340-5098-4A3F-BF2A-F5B62B461B4A}"/>
    <cellStyle name="Separador de milhares 18 2 2 2 2" xfId="11921" xr:uid="{81681166-BCAB-4C17-89D5-A6F35E1EC117}"/>
    <cellStyle name="Separador de milhares 18 2 2 2 2 2" xfId="13822" xr:uid="{5BD628BD-2AF6-4A2E-B2CA-2DFFD2554410}"/>
    <cellStyle name="Separador de milhares 18 2 2 2 2 2 2" xfId="16674" xr:uid="{EA0BAA38-B35C-4DFD-8A8E-C53B0B636D4F}"/>
    <cellStyle name="Separador de milhares 18 2 2 2 2 3" xfId="15213" xr:uid="{0181DB35-CEB4-4A9C-BA5B-B9723849A538}"/>
    <cellStyle name="Separador de milhares 18 2 2 2 3" xfId="13022" xr:uid="{52DFC385-18C0-4CB3-9C42-BCC367528A2B}"/>
    <cellStyle name="Separador de milhares 18 2 2 2 3 2" xfId="15876" xr:uid="{5404F6E3-3256-44F2-A2B6-246487281AEA}"/>
    <cellStyle name="Separador de milhares 18 2 2 2 4" xfId="14415" xr:uid="{FA15CEE4-2B27-45AB-9B6A-BD86AA96F664}"/>
    <cellStyle name="Separador de milhares 18 2 2 3" xfId="11520" xr:uid="{2B32F552-34BA-4F2B-A034-F8F8C7F5BAAF}"/>
    <cellStyle name="Separador de milhares 18 2 2 3 2" xfId="13423" xr:uid="{E6665F1C-FFAF-4B1D-AA3D-37D948D8EABF}"/>
    <cellStyle name="Separador de milhares 18 2 2 3 2 2" xfId="16275" xr:uid="{B50D7AF7-3FF0-48C2-A82B-AD0D4F79EDBF}"/>
    <cellStyle name="Separador de milhares 18 2 2 3 3" xfId="14814" xr:uid="{579CCFA6-01D9-41DC-9EBA-0E6293385DC6}"/>
    <cellStyle name="Separador de milhares 18 2 2 4" xfId="12710" xr:uid="{A51D0BDF-CF2C-4AAF-BE11-714449582591}"/>
    <cellStyle name="Separador de milhares 18 2 2 4 2" xfId="15598" xr:uid="{17D3DA78-6093-4C58-9C4E-8A9B9FD232DD}"/>
    <cellStyle name="Separador de milhares 18 2 2 5" xfId="14206" xr:uid="{6931D4A4-7D0E-45AE-A49B-8B3B92147305}"/>
    <cellStyle name="Separador de milhares 18 2 3" xfId="10968" xr:uid="{A9972F22-6145-40F7-9081-6491DFD76168}"/>
    <cellStyle name="Separador de milhares 18 2 3 2" xfId="11920" xr:uid="{08CAF2DA-27BC-42A2-A8B3-5B5E7411CE89}"/>
    <cellStyle name="Separador de milhares 18 2 3 2 2" xfId="13821" xr:uid="{3C04A1D2-929A-46D5-83F6-91105407D4CF}"/>
    <cellStyle name="Separador de milhares 18 2 3 2 2 2" xfId="16673" xr:uid="{576776CD-8591-4EC0-A98C-52E9ECD3C404}"/>
    <cellStyle name="Separador de milhares 18 2 3 2 3" xfId="15212" xr:uid="{13F991E6-B193-46D8-8225-F86794D65671}"/>
    <cellStyle name="Separador de milhares 18 2 3 3" xfId="13021" xr:uid="{6569F95A-3F26-4419-A4BD-88153CF11342}"/>
    <cellStyle name="Separador de milhares 18 2 3 3 2" xfId="15875" xr:uid="{27DAFD62-BE1C-491D-8187-0A9AE2F9953F}"/>
    <cellStyle name="Separador de milhares 18 2 3 4" xfId="14414" xr:uid="{4640F7C8-0CEE-4B0E-87E3-23907F02DBAE}"/>
    <cellStyle name="Separador de milhares 18 2 4" xfId="11519" xr:uid="{90F900C6-F4F7-4762-89A6-5956C32BB492}"/>
    <cellStyle name="Separador de milhares 18 2 4 2" xfId="13422" xr:uid="{CE94A91F-CB4F-4A7B-8FD4-1FEDC8681838}"/>
    <cellStyle name="Separador de milhares 18 2 4 2 2" xfId="16274" xr:uid="{A3D3A7E4-3707-4032-AE37-83F037FD73B3}"/>
    <cellStyle name="Separador de milhares 18 2 4 3" xfId="14813" xr:uid="{59E239AA-68E9-4E70-8B97-76DFD61D41CC}"/>
    <cellStyle name="Separador de milhares 18 2 5" xfId="12709" xr:uid="{2519A7FC-A879-47EA-B8FF-BBC5B908777D}"/>
    <cellStyle name="Separador de milhares 18 2 5 2" xfId="15597" xr:uid="{CFC8026C-1C3C-4002-A224-77F930ED4B59}"/>
    <cellStyle name="Separador de milhares 18 2 6" xfId="14205" xr:uid="{085CEDFA-2D86-4F75-AED1-31855325AFB0}"/>
    <cellStyle name="Separador de milhares 18 3" xfId="9919" xr:uid="{37FF909B-A46B-4BD8-8E6A-35A6B7673529}"/>
    <cellStyle name="Separador de milhares 18 3 2" xfId="10970" xr:uid="{6B06D3F9-5C36-4A24-A072-DE1D758B7A1B}"/>
    <cellStyle name="Separador de milhares 18 3 2 2" xfId="11922" xr:uid="{74759797-10B2-4BEF-A389-AF1A3FCC6EAE}"/>
    <cellStyle name="Separador de milhares 18 3 2 2 2" xfId="13823" xr:uid="{42471BCE-C8B5-40E3-8BA3-BD5C5F49C5F3}"/>
    <cellStyle name="Separador de milhares 18 3 2 2 2 2" xfId="16675" xr:uid="{98797A25-A70C-437B-996E-9A25ACF12010}"/>
    <cellStyle name="Separador de milhares 18 3 2 2 3" xfId="15214" xr:uid="{A560DEB0-D196-48FF-8996-496D887B8921}"/>
    <cellStyle name="Separador de milhares 18 3 2 3" xfId="13023" xr:uid="{2D8CB8AB-7714-42F7-B22B-CC47EDBA110B}"/>
    <cellStyle name="Separador de milhares 18 3 2 3 2" xfId="15877" xr:uid="{C1761BEE-B5E0-4A6A-B6C1-5F210EFAA71B}"/>
    <cellStyle name="Separador de milhares 18 3 2 4" xfId="14416" xr:uid="{F1D49A4E-A03E-4940-A02B-A1B4B5BA89A8}"/>
    <cellStyle name="Separador de milhares 18 3 3" xfId="11521" xr:uid="{AC47B86C-BDCD-4571-B386-B81FF45C741F}"/>
    <cellStyle name="Separador de milhares 18 3 3 2" xfId="13424" xr:uid="{057861D5-8096-4258-8CE9-BAC2C536E0A2}"/>
    <cellStyle name="Separador de milhares 18 3 3 2 2" xfId="16276" xr:uid="{FD2C8313-6596-4B2F-A980-3524A80C4457}"/>
    <cellStyle name="Separador de milhares 18 3 3 3" xfId="14815" xr:uid="{57363091-AA0E-4D47-B0C6-6BA6F63C300D}"/>
    <cellStyle name="Separador de milhares 18 3 4" xfId="12711" xr:uid="{61B41917-B4AB-49A0-9A7E-7B6E4396E01F}"/>
    <cellStyle name="Separador de milhares 18 3 4 2" xfId="15599" xr:uid="{3D417444-838B-4DB3-AB06-F078BBF7055B}"/>
    <cellStyle name="Separador de milhares 18 3 5" xfId="14207" xr:uid="{65A8EACC-F1D7-4512-A911-AC59ECFC58CB}"/>
    <cellStyle name="Separador de milhares 18 4" xfId="10967" xr:uid="{BB27FFE8-5FF5-4B0C-9610-3F70F10123FC}"/>
    <cellStyle name="Separador de milhares 18 4 2" xfId="11919" xr:uid="{EEEA0FA4-C353-42C8-BF11-220ADA8695E9}"/>
    <cellStyle name="Separador de milhares 18 4 2 2" xfId="13820" xr:uid="{DE163B77-8366-4451-92AF-D0383BDEDF58}"/>
    <cellStyle name="Separador de milhares 18 4 2 2 2" xfId="16672" xr:uid="{0E670BF6-6013-47B1-84D3-C27E4A7EBF0D}"/>
    <cellStyle name="Separador de milhares 18 4 2 3" xfId="15211" xr:uid="{B23B89BD-9299-4B14-A9C0-7BF8CC84D0BD}"/>
    <cellStyle name="Separador de milhares 18 4 3" xfId="13020" xr:uid="{BB7D5B61-B41B-49CB-A1CD-C03E1B5780BF}"/>
    <cellStyle name="Separador de milhares 18 4 3 2" xfId="15874" xr:uid="{DE090A32-CB38-4624-879E-52F4E2A47E6C}"/>
    <cellStyle name="Separador de milhares 18 4 4" xfId="14413" xr:uid="{2BDD6432-5EA7-4DA6-B083-EE719E420BAC}"/>
    <cellStyle name="Separador de milhares 18 5" xfId="11518" xr:uid="{7E5B01A9-8C97-444E-8CF2-4E7F212514AC}"/>
    <cellStyle name="Separador de milhares 18 5 2" xfId="13421" xr:uid="{D4400744-B06A-4138-978F-98C172C322F0}"/>
    <cellStyle name="Separador de milhares 18 5 2 2" xfId="16273" xr:uid="{3D0CC2D9-86C3-4DB1-98D8-F1DEEDCCC414}"/>
    <cellStyle name="Separador de milhares 18 5 3" xfId="14812" xr:uid="{95AB67A1-1532-4C78-8BC8-24AF484462E9}"/>
    <cellStyle name="Separador de milhares 18 6" xfId="12708" xr:uid="{153757D3-D870-4AA6-82B6-2D6060038C23}"/>
    <cellStyle name="Separador de milhares 18 6 2" xfId="15596" xr:uid="{EB54C22D-C370-4DAC-8C9E-24D6D95A9004}"/>
    <cellStyle name="Separador de milhares 18 7" xfId="14204" xr:uid="{4C2209A7-6416-4A2F-A287-C5DD232EED36}"/>
    <cellStyle name="Separador de milhares 19" xfId="9920" xr:uid="{4C2AA57F-6E1B-409C-B2B5-5E96592868CA}"/>
    <cellStyle name="Separador de milhares 19 2" xfId="9921" xr:uid="{FEFAD014-5653-4967-95DC-995396D5B000}"/>
    <cellStyle name="Separador de milhares 19 2 2" xfId="10972" xr:uid="{7F81C5CF-F8C1-4F1A-B362-6DFB782F0066}"/>
    <cellStyle name="Separador de milhares 19 2 2 2" xfId="11924" xr:uid="{D4CEF924-B834-4009-96ED-FB7BC32A4ABC}"/>
    <cellStyle name="Separador de milhares 19 2 2 2 2" xfId="13825" xr:uid="{18B356E8-A0A2-4085-B187-E34E999C45D1}"/>
    <cellStyle name="Separador de milhares 19 2 2 2 2 2" xfId="16677" xr:uid="{470B0B4F-6473-4147-A7F5-613C2CFD260E}"/>
    <cellStyle name="Separador de milhares 19 2 2 2 3" xfId="15216" xr:uid="{A0B0E6B0-CDA6-4347-A9B6-2CDC2679E529}"/>
    <cellStyle name="Separador de milhares 19 2 2 3" xfId="13025" xr:uid="{A89841A6-7432-4EC7-9684-92F43FEDCFFE}"/>
    <cellStyle name="Separador de milhares 19 2 2 3 2" xfId="15879" xr:uid="{B1FCC88D-D150-46C7-ACA7-89F3F74A4A86}"/>
    <cellStyle name="Separador de milhares 19 2 2 4" xfId="14418" xr:uid="{5F5F7BE8-1D89-40C1-9CDC-5F1AE472209A}"/>
    <cellStyle name="Separador de milhares 19 2 3" xfId="11523" xr:uid="{99B54A59-8DFB-4BBA-9F2B-58174A7A3E79}"/>
    <cellStyle name="Separador de milhares 19 2 3 2" xfId="13426" xr:uid="{AED32D0A-C933-4635-B33B-F27E146E5BC1}"/>
    <cellStyle name="Separador de milhares 19 2 3 2 2" xfId="16278" xr:uid="{624B9D65-CB7F-46F7-95CC-AC33FC7FBB06}"/>
    <cellStyle name="Separador de milhares 19 2 3 3" xfId="14817" xr:uid="{D5AE161E-6530-4E09-AF3F-525E90693F3D}"/>
    <cellStyle name="Separador de milhares 19 2 4" xfId="12713" xr:uid="{FBB2CE89-0903-4ADA-BC47-3FB3AC93C994}"/>
    <cellStyle name="Separador de milhares 19 2 4 2" xfId="15601" xr:uid="{35F22511-688F-4A5E-B44A-81019DB836AE}"/>
    <cellStyle name="Separador de milhares 19 2 5" xfId="14209" xr:uid="{FD28E461-6724-4D3A-97CC-024B43333C09}"/>
    <cellStyle name="Separador de milhares 19 3" xfId="10971" xr:uid="{18CE3628-FCDD-4510-B2DB-9B671BA976A6}"/>
    <cellStyle name="Separador de milhares 19 3 2" xfId="11923" xr:uid="{AC4E148C-F4B0-4641-AB3A-E38CB4D45645}"/>
    <cellStyle name="Separador de milhares 19 3 2 2" xfId="13824" xr:uid="{3F42FC85-3B94-4EAE-8A48-CA103563E0AE}"/>
    <cellStyle name="Separador de milhares 19 3 2 2 2" xfId="16676" xr:uid="{FF248EB8-BA04-473D-ABD7-F8D7F1158E27}"/>
    <cellStyle name="Separador de milhares 19 3 2 3" xfId="15215" xr:uid="{1D185A24-7DC9-4220-9C20-A300304DA746}"/>
    <cellStyle name="Separador de milhares 19 3 3" xfId="13024" xr:uid="{16459512-4506-4204-A5DD-20F8A7976FB1}"/>
    <cellStyle name="Separador de milhares 19 3 3 2" xfId="15878" xr:uid="{864297B1-44FC-494D-8A26-90D7A1B529B4}"/>
    <cellStyle name="Separador de milhares 19 3 4" xfId="14417" xr:uid="{3118BDAF-CAF4-474E-BA23-C87A57EC9550}"/>
    <cellStyle name="Separador de milhares 19 4" xfId="11522" xr:uid="{973540F0-7A89-41D7-9C57-C3CBED112E25}"/>
    <cellStyle name="Separador de milhares 19 4 2" xfId="13425" xr:uid="{18168370-8FC7-4782-924F-601111EC0C23}"/>
    <cellStyle name="Separador de milhares 19 4 2 2" xfId="16277" xr:uid="{7684A0E7-AFE0-40BE-96C0-421E3385C1B4}"/>
    <cellStyle name="Separador de milhares 19 4 3" xfId="14816" xr:uid="{01CCE2A5-96ED-4FD4-B294-26AAF0722212}"/>
    <cellStyle name="Separador de milhares 19 5" xfId="12712" xr:uid="{8F85371B-E922-41A5-BD1C-5510C0162286}"/>
    <cellStyle name="Separador de milhares 19 5 2" xfId="15600" xr:uid="{2A1D000E-369D-4A1C-A542-05CC1E7F735C}"/>
    <cellStyle name="Separador de milhares 19 6" xfId="14208" xr:uid="{55492BFD-90E9-461C-BCF1-3DED36B2A76C}"/>
    <cellStyle name="Separador de milhares 2" xfId="119" xr:uid="{9262973D-AD9F-402E-941A-8AE3C892FF0B}"/>
    <cellStyle name="Separador de milhares 2 10" xfId="9922" xr:uid="{3C23D309-684C-4411-BF14-BBE493C10BEE}"/>
    <cellStyle name="Separador de milhares 2 10 2" xfId="10973" xr:uid="{F826056B-B723-4D10-B852-3FD7D6904C70}"/>
    <cellStyle name="Separador de milhares 2 10 2 2" xfId="11925" xr:uid="{35D96CD7-289C-4FFD-A8F5-1E18E6529627}"/>
    <cellStyle name="Separador de milhares 2 10 2 2 2" xfId="13826" xr:uid="{21196AE9-E773-4262-805F-1FFF55456C2A}"/>
    <cellStyle name="Separador de milhares 2 10 2 2 2 2" xfId="16678" xr:uid="{7EC96E7F-165D-4C4A-9563-1E345BD8DC88}"/>
    <cellStyle name="Separador de milhares 2 10 2 2 3" xfId="15217" xr:uid="{A89CDF46-6493-43A7-8A64-92B657D283E7}"/>
    <cellStyle name="Separador de milhares 2 10 2 3" xfId="13026" xr:uid="{DF843F46-ABCC-4C84-898D-808C9A7C6BF6}"/>
    <cellStyle name="Separador de milhares 2 10 2 3 2" xfId="15880" xr:uid="{A22BFE0A-DDD2-4648-8338-2FEEA96C8031}"/>
    <cellStyle name="Separador de milhares 2 10 2 4" xfId="14419" xr:uid="{85D2E7BF-E360-4BE6-9CC0-65FE48E13B73}"/>
    <cellStyle name="Separador de milhares 2 10 3" xfId="11524" xr:uid="{976C4821-E571-42CE-8260-835AAEC85268}"/>
    <cellStyle name="Separador de milhares 2 10 3 2" xfId="13427" xr:uid="{F373F198-908C-4394-B682-BEECC6693056}"/>
    <cellStyle name="Separador de milhares 2 10 3 2 2" xfId="16279" xr:uid="{B1D59BF9-B629-4E86-9133-8BAF9B842D48}"/>
    <cellStyle name="Separador de milhares 2 10 3 3" xfId="14818" xr:uid="{B7B861FF-9E89-4486-BC8C-CF1FE7038D1A}"/>
    <cellStyle name="Separador de milhares 2 11" xfId="9923" xr:uid="{2BF27E77-F9CD-46DD-AABC-EDE1E6A20732}"/>
    <cellStyle name="Separador de milhares 2 11 2" xfId="10974" xr:uid="{F96FBC71-57C8-451D-B1BB-89FD95F433F1}"/>
    <cellStyle name="Separador de milhares 2 11 2 2" xfId="11926" xr:uid="{455AF1B1-6C8B-4454-8451-C36AB55E7B84}"/>
    <cellStyle name="Separador de milhares 2 11 2 2 2" xfId="13827" xr:uid="{2A68E5EE-D24C-42CD-B804-E409C71FBACB}"/>
    <cellStyle name="Separador de milhares 2 11 2 2 2 2" xfId="16679" xr:uid="{D9D7F8AA-84CA-4A2A-99E9-B0BBFCBAA6DF}"/>
    <cellStyle name="Separador de milhares 2 11 2 2 3" xfId="15218" xr:uid="{619238AA-4DFB-4572-9BF7-3D35FB045413}"/>
    <cellStyle name="Separador de milhares 2 11 2 3" xfId="13027" xr:uid="{AEF01685-7721-4C64-9A59-EAA7A4EBE5FF}"/>
    <cellStyle name="Separador de milhares 2 11 2 3 2" xfId="15881" xr:uid="{1C874655-673C-45F1-B1CE-6E80E6DCD049}"/>
    <cellStyle name="Separador de milhares 2 11 2 4" xfId="14420" xr:uid="{08EF4DAF-13E4-4BE7-AA53-1651FC8BC982}"/>
    <cellStyle name="Separador de milhares 2 11 3" xfId="11525" xr:uid="{07AC3AC2-BFFA-474C-BFA2-EC3ECF89DD55}"/>
    <cellStyle name="Separador de milhares 2 11 3 2" xfId="13428" xr:uid="{448C606C-18E4-4294-966E-5224A4D4A409}"/>
    <cellStyle name="Separador de milhares 2 11 3 2 2" xfId="16280" xr:uid="{5E5E2486-2D28-4202-B373-5BEFB9140C02}"/>
    <cellStyle name="Separador de milhares 2 11 3 3" xfId="14819" xr:uid="{7BAA4C34-3815-4EB6-B6B0-1CFCF9B232E2}"/>
    <cellStyle name="Separador de milhares 2 12" xfId="9924" xr:uid="{8D9A89AB-24EE-4765-8C7B-048AB70FB5D8}"/>
    <cellStyle name="Separador de milhares 2 12 2" xfId="10975" xr:uid="{540EAD5E-304D-4D67-AB41-A2AADCCB28C0}"/>
    <cellStyle name="Separador de milhares 2 12 2 2" xfId="11927" xr:uid="{5FE64227-40C6-4011-8CC3-DA5A2FE723F9}"/>
    <cellStyle name="Separador de milhares 2 12 2 2 2" xfId="13828" xr:uid="{6DA5B715-A9CD-47A0-A864-4A92926E6E46}"/>
    <cellStyle name="Separador de milhares 2 12 2 2 2 2" xfId="16680" xr:uid="{4A823250-85B5-4362-AEC6-64CC0667E561}"/>
    <cellStyle name="Separador de milhares 2 12 2 2 3" xfId="15219" xr:uid="{881F333D-4D92-49C3-8695-B48DE565736E}"/>
    <cellStyle name="Separador de milhares 2 12 2 3" xfId="13028" xr:uid="{5FE77A9A-A08C-4E6C-897D-82AA66A9ADC1}"/>
    <cellStyle name="Separador de milhares 2 12 2 3 2" xfId="15882" xr:uid="{555F0EB9-86B2-4626-8543-B3A42D63BEA2}"/>
    <cellStyle name="Separador de milhares 2 12 2 4" xfId="14421" xr:uid="{E5EEDF83-8543-4AE1-A808-10024DEDDA26}"/>
    <cellStyle name="Separador de milhares 2 12 3" xfId="11526" xr:uid="{23A3725F-3747-4F5E-89B8-D88865F3818C}"/>
    <cellStyle name="Separador de milhares 2 12 3 2" xfId="13429" xr:uid="{2F25C2F5-E0A5-4121-B1C4-A989B5762C66}"/>
    <cellStyle name="Separador de milhares 2 12 3 2 2" xfId="16281" xr:uid="{E80E9314-5055-48F8-A0F9-6DE64E9F2C1F}"/>
    <cellStyle name="Separador de milhares 2 12 3 3" xfId="14820" xr:uid="{34CEACF3-4065-4ABF-8D74-383B54E44835}"/>
    <cellStyle name="Separador de milhares 2 13" xfId="9925" xr:uid="{39BC7B58-51EB-4E8A-91CD-EEC29422142C}"/>
    <cellStyle name="Separador de milhares 2 13 2" xfId="10976" xr:uid="{64F0E2D0-E639-4792-BFA1-ED69C622B1A6}"/>
    <cellStyle name="Separador de milhares 2 13 2 2" xfId="11928" xr:uid="{7F5EB2AE-2D27-4E97-AF45-085217A7DA3B}"/>
    <cellStyle name="Separador de milhares 2 13 2 2 2" xfId="13829" xr:uid="{9B700A0B-8CF4-452B-9707-12972CEC3733}"/>
    <cellStyle name="Separador de milhares 2 13 2 2 2 2" xfId="16681" xr:uid="{9B4195E0-D1BD-4FB2-BC3F-D296B0F6C2EA}"/>
    <cellStyle name="Separador de milhares 2 13 2 2 3" xfId="15220" xr:uid="{D31AEBBD-4BFE-412D-BC10-C8CF9DC64205}"/>
    <cellStyle name="Separador de milhares 2 13 2 3" xfId="13029" xr:uid="{94C8CB80-2BD6-4496-9A03-82BC935E295A}"/>
    <cellStyle name="Separador de milhares 2 13 2 3 2" xfId="15883" xr:uid="{153AD9DB-81DA-4773-80E4-58CF03B58095}"/>
    <cellStyle name="Separador de milhares 2 13 2 4" xfId="14422" xr:uid="{4FD41109-A3CF-4B1D-B49E-89E74769EEEC}"/>
    <cellStyle name="Separador de milhares 2 13 3" xfId="11527" xr:uid="{5E9B146A-541E-4F31-8F59-635C18669459}"/>
    <cellStyle name="Separador de milhares 2 13 3 2" xfId="13430" xr:uid="{4CB5F45F-5E10-4FA4-BA40-552AEA827F2A}"/>
    <cellStyle name="Separador de milhares 2 13 3 2 2" xfId="16282" xr:uid="{759E7EF6-42AF-4410-B358-00635B3A1EA3}"/>
    <cellStyle name="Separador de milhares 2 13 3 3" xfId="14821" xr:uid="{0D3E82EE-3494-454B-AB85-1DC6D1FE7BE1}"/>
    <cellStyle name="Separador de milhares 2 14" xfId="9926" xr:uid="{CF0902A1-5341-4AF7-B1CA-CE365D3B1BD1}"/>
    <cellStyle name="Separador de milhares 2 14 2" xfId="10977" xr:uid="{75D5C462-6379-48A7-8DCC-4EAF01032645}"/>
    <cellStyle name="Separador de milhares 2 14 2 2" xfId="11929" xr:uid="{42009B32-FE6B-4F79-B8F8-2813B83D9278}"/>
    <cellStyle name="Separador de milhares 2 14 2 2 2" xfId="13830" xr:uid="{8CA7CFAF-E260-432C-820F-4A687BDFD729}"/>
    <cellStyle name="Separador de milhares 2 14 2 2 2 2" xfId="16682" xr:uid="{24968C16-DE80-4772-8FB0-4EB65AC1E4DD}"/>
    <cellStyle name="Separador de milhares 2 14 2 2 3" xfId="15221" xr:uid="{59B18943-5D8C-490D-A687-408F11B785DA}"/>
    <cellStyle name="Separador de milhares 2 14 2 3" xfId="13030" xr:uid="{4206FE90-E4C8-4F38-ADD4-F6A6FC111CCF}"/>
    <cellStyle name="Separador de milhares 2 14 2 3 2" xfId="15884" xr:uid="{0D71FA9D-D80C-4730-81C6-2AA14A3866F2}"/>
    <cellStyle name="Separador de milhares 2 14 2 4" xfId="14423" xr:uid="{0DF5C101-EC12-40E6-95D7-A92AED84DB65}"/>
    <cellStyle name="Separador de milhares 2 14 3" xfId="11528" xr:uid="{6B817CF7-9B2F-4207-8567-5FCEFD920C34}"/>
    <cellStyle name="Separador de milhares 2 14 3 2" xfId="13431" xr:uid="{507FAE7E-1C67-4220-A478-6AD486B93C9D}"/>
    <cellStyle name="Separador de milhares 2 14 3 2 2" xfId="16283" xr:uid="{36CD72EE-DBF9-480B-B880-D240F763F2DD}"/>
    <cellStyle name="Separador de milhares 2 14 3 3" xfId="14822" xr:uid="{43AC12CE-9F30-4D8F-AD78-59A8FB02BA1B}"/>
    <cellStyle name="Separador de milhares 2 15" xfId="9927" xr:uid="{178040D6-7167-4EE8-A71A-F6A7E46D5748}"/>
    <cellStyle name="Separador de milhares 2 15 2" xfId="10978" xr:uid="{9C786893-47E7-4AD0-9A70-8E847A736E26}"/>
    <cellStyle name="Separador de milhares 2 15 2 2" xfId="11930" xr:uid="{F489EFDF-B4FF-4508-BD4F-EEEE917811D3}"/>
    <cellStyle name="Separador de milhares 2 15 2 2 2" xfId="13831" xr:uid="{D9B9A632-E7D2-4820-8574-A030FB76B4AF}"/>
    <cellStyle name="Separador de milhares 2 15 2 2 2 2" xfId="16683" xr:uid="{1E0287D0-550A-4CA1-A44B-F4E8D99D5D0C}"/>
    <cellStyle name="Separador de milhares 2 15 2 2 3" xfId="15222" xr:uid="{84991DE3-2784-40D8-854A-EDF0BC9624AC}"/>
    <cellStyle name="Separador de milhares 2 15 2 3" xfId="13031" xr:uid="{5236541A-9573-4715-B0C9-43F6B666AC0B}"/>
    <cellStyle name="Separador de milhares 2 15 2 3 2" xfId="15885" xr:uid="{B5635F7B-343B-4DFC-BDD0-48969ED7F958}"/>
    <cellStyle name="Separador de milhares 2 15 2 4" xfId="14424" xr:uid="{9E7C0AED-3A93-46C2-B72F-301CB64F02FE}"/>
    <cellStyle name="Separador de milhares 2 15 3" xfId="11529" xr:uid="{49408E7E-E303-4FC8-AC2C-F1100417841C}"/>
    <cellStyle name="Separador de milhares 2 15 3 2" xfId="13432" xr:uid="{2C948E2B-F46C-44C4-8EA9-81B78505234F}"/>
    <cellStyle name="Separador de milhares 2 15 3 2 2" xfId="16284" xr:uid="{DFFCD762-1EE2-474A-98C1-D71BCF42779F}"/>
    <cellStyle name="Separador de milhares 2 15 3 3" xfId="14823" xr:uid="{6E964877-3D7E-436C-98EB-CBB300D56516}"/>
    <cellStyle name="Separador de milhares 2 16" xfId="9928" xr:uid="{74110876-4DD6-480F-9C4F-A66C6A4186B9}"/>
    <cellStyle name="Separador de milhares 2 16 2" xfId="10979" xr:uid="{2CFC6545-9770-403D-8335-86C4260BFACD}"/>
    <cellStyle name="Separador de milhares 2 16 2 2" xfId="11931" xr:uid="{19023A37-D2B7-4480-9CD3-CDD1734BECC6}"/>
    <cellStyle name="Separador de milhares 2 16 2 2 2" xfId="13832" xr:uid="{C52FF7FA-C4ED-4932-B1E3-37C94A08B2F6}"/>
    <cellStyle name="Separador de milhares 2 16 2 2 2 2" xfId="16684" xr:uid="{83FF7536-3BB0-473C-9ACD-14D33C6027E2}"/>
    <cellStyle name="Separador de milhares 2 16 2 2 3" xfId="15223" xr:uid="{B76A366A-7F82-440B-81AD-9AC8B71DB0B6}"/>
    <cellStyle name="Separador de milhares 2 16 2 3" xfId="13032" xr:uid="{A995C02D-1AB8-4F7F-92C0-4309ED23D589}"/>
    <cellStyle name="Separador de milhares 2 16 2 3 2" xfId="15886" xr:uid="{309A9680-C99D-422A-88D6-8AEC1BE3CF22}"/>
    <cellStyle name="Separador de milhares 2 16 2 4" xfId="14425" xr:uid="{B15C7880-0592-4913-806A-D78E8E1530C9}"/>
    <cellStyle name="Separador de milhares 2 16 3" xfId="11530" xr:uid="{850EB721-8E6F-4AB9-A4BD-4A8F658EE0C3}"/>
    <cellStyle name="Separador de milhares 2 16 3 2" xfId="13433" xr:uid="{314CC308-7265-4573-8E3B-FF143C8058F5}"/>
    <cellStyle name="Separador de milhares 2 16 3 2 2" xfId="16285" xr:uid="{A411C835-B762-4411-9C72-9C20BD18B2A0}"/>
    <cellStyle name="Separador de milhares 2 16 3 3" xfId="14824" xr:uid="{080A1C26-47A0-4047-8706-A4CDC662F7D1}"/>
    <cellStyle name="Separador de milhares 2 17" xfId="9929" xr:uid="{BDBC552A-4071-45B8-913F-AF76F668DADA}"/>
    <cellStyle name="Separador de milhares 2 17 2" xfId="10980" xr:uid="{9F653B2E-A6A6-4F0A-9A7E-C08F1CA04F6A}"/>
    <cellStyle name="Separador de milhares 2 17 2 2" xfId="11932" xr:uid="{301301AD-03D7-4D5A-802A-145140FF6558}"/>
    <cellStyle name="Separador de milhares 2 17 2 2 2" xfId="13833" xr:uid="{A462BA3C-C229-4942-A20C-0A228118B498}"/>
    <cellStyle name="Separador de milhares 2 17 2 2 2 2" xfId="16685" xr:uid="{6A77A3AE-75A7-481E-BB32-AB0065C51168}"/>
    <cellStyle name="Separador de milhares 2 17 2 2 3" xfId="15224" xr:uid="{615B3ED1-004E-4483-8C90-7AD3E2EF5C4D}"/>
    <cellStyle name="Separador de milhares 2 17 2 3" xfId="13033" xr:uid="{3F996670-AD0D-48C6-A7FD-CF50343F4123}"/>
    <cellStyle name="Separador de milhares 2 17 2 3 2" xfId="15887" xr:uid="{3A080275-36C6-4055-814A-199062AB010A}"/>
    <cellStyle name="Separador de milhares 2 17 2 4" xfId="14426" xr:uid="{E9A72EBB-A8D8-4C78-8524-A685C587C98F}"/>
    <cellStyle name="Separador de milhares 2 17 3" xfId="11531" xr:uid="{2536F77A-3F44-46FA-A210-3DC06A4FB730}"/>
    <cellStyle name="Separador de milhares 2 17 3 2" xfId="13434" xr:uid="{92383ABC-681F-4AF6-A5F2-6EA7E2764D2D}"/>
    <cellStyle name="Separador de milhares 2 17 3 2 2" xfId="16286" xr:uid="{A40B03B6-CC3D-42E6-BD71-73BD60A87B42}"/>
    <cellStyle name="Separador de milhares 2 17 3 3" xfId="14825" xr:uid="{0E5DC8F3-3F6A-4C27-911A-6F3EB1ED5535}"/>
    <cellStyle name="Separador de milhares 2 18" xfId="9930" xr:uid="{A2ED9DDD-446C-4A56-B297-74FAC7AB8D6F}"/>
    <cellStyle name="Separador de milhares 2 18 2" xfId="10981" xr:uid="{FF2F6D61-F045-452B-A300-892456312B61}"/>
    <cellStyle name="Separador de milhares 2 18 2 2" xfId="11933" xr:uid="{D89E9D84-8602-49E0-904A-5B574BDD58A2}"/>
    <cellStyle name="Separador de milhares 2 18 2 2 2" xfId="13834" xr:uid="{454FF9E2-7721-49F6-B60F-72E715C6D0D0}"/>
    <cellStyle name="Separador de milhares 2 18 2 2 2 2" xfId="16686" xr:uid="{599E6803-DFFF-4D37-B935-D5EC1B16838F}"/>
    <cellStyle name="Separador de milhares 2 18 2 2 3" xfId="15225" xr:uid="{3A815967-BBEC-4CAA-9490-8F3F5706160B}"/>
    <cellStyle name="Separador de milhares 2 18 2 3" xfId="13034" xr:uid="{B6988CD3-B0E4-43E7-B545-999DFBCAA8BE}"/>
    <cellStyle name="Separador de milhares 2 18 2 3 2" xfId="15888" xr:uid="{0F95F448-1F8A-4209-B8A8-9A1072EE397B}"/>
    <cellStyle name="Separador de milhares 2 18 2 4" xfId="14427" xr:uid="{E919251E-D7D6-42C0-94E6-3C81AD7AC3DB}"/>
    <cellStyle name="Separador de milhares 2 18 3" xfId="11532" xr:uid="{EFA41407-1229-4B91-9857-EFB73A061850}"/>
    <cellStyle name="Separador de milhares 2 18 3 2" xfId="13435" xr:uid="{F5422E25-AF97-4824-8843-B9B97809F175}"/>
    <cellStyle name="Separador de milhares 2 18 3 2 2" xfId="16287" xr:uid="{319DDF4F-FC56-474E-967F-2BCE4726403B}"/>
    <cellStyle name="Separador de milhares 2 18 3 3" xfId="14826" xr:uid="{A00AED3A-F649-4BFC-9E0B-359C5387C48D}"/>
    <cellStyle name="Separador de milhares 2 19" xfId="581" xr:uid="{A1E6CB70-B52A-4AC0-88BB-D18BC2FB0E2C}"/>
    <cellStyle name="Separador de milhares 2 2" xfId="120" xr:uid="{82AAC5F4-D4A3-4B2D-9193-C3ED5BBD5C91}"/>
    <cellStyle name="Separador de milhares 2 2 10" xfId="560" xr:uid="{65D90023-8A93-4A59-B68A-2768085BDC9D}"/>
    <cellStyle name="Separador de milhares 2 2 11" xfId="17415" xr:uid="{08A2171D-A1F8-4A0A-83D8-AF5BC27F5426}"/>
    <cellStyle name="Separador de milhares 2 2 2" xfId="121" xr:uid="{7200B730-5425-4781-BCF0-868A0CD93569}"/>
    <cellStyle name="Separador de milhares 2 2 2 2" xfId="161" xr:uid="{8CB74D40-7496-426E-A404-C7738711CE84}"/>
    <cellStyle name="Separador de milhares 2 2 2 2 2" xfId="183" xr:uid="{A2D98401-01CD-4DCC-8CFA-8321648BDDAC}"/>
    <cellStyle name="Separador de milhares 2 2 2 2 2 2" xfId="235" xr:uid="{F9EB2BE3-1DF6-4796-8CC1-14F2833F1737}"/>
    <cellStyle name="Separador de milhares 2 2 2 2 2 2 2" xfId="331" xr:uid="{AFC1ADDA-B056-4131-B0E8-F0D2CBCC3920}"/>
    <cellStyle name="Separador de milhares 2 2 2 2 2 2 2 2" xfId="13837" xr:uid="{50E6E29C-7AB1-49BA-9CDB-EB478A923B1A}"/>
    <cellStyle name="Separador de milhares 2 2 2 2 2 2 2 2 2" xfId="16689" xr:uid="{5A9F31CD-D503-421C-8A65-EFF2DDCC0B55}"/>
    <cellStyle name="Separador de milhares 2 2 2 2 2 2 2 3" xfId="15228" xr:uid="{96DF79D4-0FC0-4FD6-A18E-6F658727339E}"/>
    <cellStyle name="Separador de milhares 2 2 2 2 2 2 2 4" xfId="11936" xr:uid="{BFBBA475-4420-4450-8B25-23DBE829B285}"/>
    <cellStyle name="Separador de milhares 2 2 2 2 2 2 3" xfId="419" xr:uid="{A53EB62E-CA47-4E24-8F59-41D25444BCDB}"/>
    <cellStyle name="Separador de milhares 2 2 2 2 2 2 3 2" xfId="15891" xr:uid="{71E5F1CC-B53B-45E0-8C03-4421E2DE6360}"/>
    <cellStyle name="Separador de milhares 2 2 2 2 2 2 3 3" xfId="13037" xr:uid="{C290C0C4-3661-4F26-A085-DE454D57645F}"/>
    <cellStyle name="Separador de milhares 2 2 2 2 2 2 4" xfId="14430" xr:uid="{94627ACF-2613-4D01-A105-7E95CE9F3521}"/>
    <cellStyle name="Separador de milhares 2 2 2 2 2 2 5" xfId="10984" xr:uid="{0D567D3F-AA90-4CD6-98AA-50ADB7FC5F7F}"/>
    <cellStyle name="Separador de milhares 2 2 2 2 2 3" xfId="298" xr:uid="{B136F798-78A0-4AA4-92EA-507863F79707}"/>
    <cellStyle name="Separador de milhares 2 2 2 2 2 3 2" xfId="13438" xr:uid="{1EEA623D-AAE6-4967-81BA-1E9EDB64D8D0}"/>
    <cellStyle name="Separador de milhares 2 2 2 2 2 3 2 2" xfId="16290" xr:uid="{6C0C89B3-B024-4440-AD3C-D5E31E62B4D1}"/>
    <cellStyle name="Separador de milhares 2 2 2 2 2 3 3" xfId="14829" xr:uid="{3634FD9B-6194-480E-9210-6FEBF48ABF72}"/>
    <cellStyle name="Separador de milhares 2 2 2 2 2 3 4" xfId="11535" xr:uid="{7E950297-D370-4660-885F-F94382DAD4FE}"/>
    <cellStyle name="Separador de milhares 2 2 2 2 2 4" xfId="418" xr:uid="{FED8BA16-9332-4818-B8F7-059D618E60A9}"/>
    <cellStyle name="Separador de milhares 2 2 2 2 2 5" xfId="9934" xr:uid="{A5B5D408-221F-4204-BEC3-D90E39C14051}"/>
    <cellStyle name="Separador de milhares 2 2 2 2 3" xfId="221" xr:uid="{B3B2333E-3CF4-412E-A657-652CA0661F6B}"/>
    <cellStyle name="Separador de milhares 2 2 2 2 3 2" xfId="317" xr:uid="{A021A877-3020-4B99-BABD-AA1010225576}"/>
    <cellStyle name="Separador de milhares 2 2 2 2 3 2 2" xfId="13836" xr:uid="{33787517-7251-4FC9-B5C6-AF9FA40ECB02}"/>
    <cellStyle name="Separador de milhares 2 2 2 2 3 2 2 2" xfId="16688" xr:uid="{0384D058-B568-4671-94EA-CB568C1B0261}"/>
    <cellStyle name="Separador de milhares 2 2 2 2 3 2 3" xfId="15227" xr:uid="{58732301-E2CC-4F59-8D94-34AF20131D32}"/>
    <cellStyle name="Separador de milhares 2 2 2 2 3 2 4" xfId="11935" xr:uid="{ACB173E7-7980-4F73-89A9-2BE9D468FC85}"/>
    <cellStyle name="Separador de milhares 2 2 2 2 3 3" xfId="420" xr:uid="{424AF7CB-FCD2-44AC-812D-64DDE1CE517E}"/>
    <cellStyle name="Separador de milhares 2 2 2 2 3 3 2" xfId="15890" xr:uid="{4D087381-04E5-4641-8C1C-F9362CE8DEB4}"/>
    <cellStyle name="Separador de milhares 2 2 2 2 3 3 3" xfId="13036" xr:uid="{4CE60359-5113-43A6-81A5-F9C63F940098}"/>
    <cellStyle name="Separador de milhares 2 2 2 2 3 4" xfId="14429" xr:uid="{ECC2BE58-0991-4581-9D1B-256423514B79}"/>
    <cellStyle name="Separador de milhares 2 2 2 2 3 5" xfId="10983" xr:uid="{6675F0C6-22E8-41E4-980F-82A3B29BC683}"/>
    <cellStyle name="Separador de milhares 2 2 2 2 4" xfId="417" xr:uid="{8A234220-840D-4460-A231-45BCB1EA22A1}"/>
    <cellStyle name="Separador de milhares 2 2 2 2 4 2" xfId="13437" xr:uid="{0CBDEFB6-9C61-46D4-AF3E-47DEFB728688}"/>
    <cellStyle name="Separador de milhares 2 2 2 2 4 2 2" xfId="16289" xr:uid="{18F61D50-C7D5-4A15-8D5B-DB44BA98D19E}"/>
    <cellStyle name="Separador de milhares 2 2 2 2 4 3" xfId="14828" xr:uid="{C1287048-7D40-490B-B91F-C48C67272200}"/>
    <cellStyle name="Separador de milhares 2 2 2 2 4 4" xfId="11534" xr:uid="{F2900E29-2F39-4850-877E-AB689EC17E15}"/>
    <cellStyle name="Separador de milhares 2 2 2 2 5" xfId="9933" xr:uid="{75F9C315-EF04-4724-BA85-B27E8A509D6C}"/>
    <cellStyle name="Separador de milhares 2 2 2 3" xfId="175" xr:uid="{C89E75E3-C13E-41E1-BE56-93B749B06895}"/>
    <cellStyle name="Separador de milhares 2 2 2 3 2" xfId="227" xr:uid="{8AAE1E87-DABB-4A0F-82D7-CED18C151A12}"/>
    <cellStyle name="Separador de milhares 2 2 2 3 2 2" xfId="323" xr:uid="{7468EB70-8648-4F1E-80ED-0205C2884F10}"/>
    <cellStyle name="Separador de milhares 2 2 2 3 2 2 2" xfId="13838" xr:uid="{AFED0753-FA92-4E22-AD73-857889AFE88A}"/>
    <cellStyle name="Separador de milhares 2 2 2 3 2 2 2 2" xfId="16690" xr:uid="{1F0FA9FF-0623-46DF-9AD7-A7B63832436F}"/>
    <cellStyle name="Separador de milhares 2 2 2 3 2 2 3" xfId="15229" xr:uid="{F1DD543D-1412-425E-8873-FE045A21830E}"/>
    <cellStyle name="Separador de milhares 2 2 2 3 2 2 4" xfId="11937" xr:uid="{66C4C71A-A5DB-42DF-8523-D0F90C572B54}"/>
    <cellStyle name="Separador de milhares 2 2 2 3 2 3" xfId="422" xr:uid="{B36C30F2-27A2-4306-8281-182DE1B7586D}"/>
    <cellStyle name="Separador de milhares 2 2 2 3 2 3 2" xfId="15892" xr:uid="{FA4055B0-30CD-4817-A985-E68CBC07EF10}"/>
    <cellStyle name="Separador de milhares 2 2 2 3 2 3 3" xfId="13038" xr:uid="{9D22CC19-546D-4B11-8B7A-1DF86813857E}"/>
    <cellStyle name="Separador de milhares 2 2 2 3 2 4" xfId="14431" xr:uid="{81E7C261-FCAE-491C-8619-121E96539A62}"/>
    <cellStyle name="Separador de milhares 2 2 2 3 2 5" xfId="10985" xr:uid="{2D2B89CA-2DD6-4EFE-8126-FA0D65768BB2}"/>
    <cellStyle name="Separador de milhares 2 2 2 3 3" xfId="290" xr:uid="{8CB424DF-C389-4E2A-8C04-1167ACCE8ACC}"/>
    <cellStyle name="Separador de milhares 2 2 2 3 3 2" xfId="13439" xr:uid="{6CD7F135-B57E-46D6-8BA2-32100F24EE75}"/>
    <cellStyle name="Separador de milhares 2 2 2 3 3 2 2" xfId="16291" xr:uid="{CF51C261-5697-40AE-885F-7DFC80C44B2C}"/>
    <cellStyle name="Separador de milhares 2 2 2 3 3 3" xfId="14830" xr:uid="{AC3C73D5-3E04-4975-B1BD-29CBAB5EA984}"/>
    <cellStyle name="Separador de milhares 2 2 2 3 3 4" xfId="11536" xr:uid="{6DE6E18B-C3D8-438F-902B-0AB3E1287323}"/>
    <cellStyle name="Separador de milhares 2 2 2 3 4" xfId="421" xr:uid="{BA797F77-4F04-4758-9742-FC8E650A3A46}"/>
    <cellStyle name="Separador de milhares 2 2 2 3 5" xfId="9935" xr:uid="{FB9EC447-3AA3-407C-8788-5EA6557ED52E}"/>
    <cellStyle name="Separador de milhares 2 2 2 4" xfId="210" xr:uid="{9BA7BED8-AAB4-46E2-B130-21A54625A646}"/>
    <cellStyle name="Separador de milhares 2 2 2 4 2" xfId="309" xr:uid="{F4579940-D1EE-42F1-9329-D42F3C5E56FE}"/>
    <cellStyle name="Separador de milhares 2 2 2 4 3" xfId="423" xr:uid="{B4BC567D-7976-41A7-9DD3-2E6B881C616C}"/>
    <cellStyle name="Separador de milhares 2 2 2 5" xfId="416" xr:uid="{B25D7E07-5032-4235-A4B0-3DCF59E370CD}"/>
    <cellStyle name="Separador de milhares 2 2 2 6" xfId="9932" xr:uid="{48DC0131-A4D6-4FB1-852B-4F57A9E20B72}"/>
    <cellStyle name="Separador de milhares 2 2 3" xfId="160" xr:uid="{06EBA9AC-0F51-4873-BDF3-975434B7008C}"/>
    <cellStyle name="Separador de milhares 2 2 3 2" xfId="182" xr:uid="{A0A35CB8-B739-48DB-B74D-B115937F5606}"/>
    <cellStyle name="Separador de milhares 2 2 3 2 2" xfId="234" xr:uid="{8EB107C6-4809-42E2-9F46-083C079E2299}"/>
    <cellStyle name="Separador de milhares 2 2 3 2 2 2" xfId="330" xr:uid="{44960F65-3670-4A28-9753-CF453E1D7653}"/>
    <cellStyle name="Separador de milhares 2 2 3 2 2 2 2" xfId="16570" xr:uid="{19933E80-D0C3-420A-8579-2108C6CC9458}"/>
    <cellStyle name="Separador de milhares 2 2 3 2 2 2 3" xfId="13718" xr:uid="{85C46013-8A0E-447E-B87D-EF7A7928BE8B}"/>
    <cellStyle name="Separador de milhares 2 2 3 2 2 3" xfId="426" xr:uid="{4F023286-FB94-45E2-81E9-3F4DFB578F5F}"/>
    <cellStyle name="Separador de milhares 2 2 3 2 2 3 2" xfId="15109" xr:uid="{1FB3A429-012B-434F-A8C5-896626C97711}"/>
    <cellStyle name="Separador de milhares 2 2 3 2 2 4" xfId="11817" xr:uid="{7A1651E5-4F29-4390-9459-536C0CDC760B}"/>
    <cellStyle name="Separador de milhares 2 2 3 2 3" xfId="297" xr:uid="{0B928975-6FF8-49E4-88AC-896E30E93B53}"/>
    <cellStyle name="Separador de milhares 2 2 3 2 3 2" xfId="15705" xr:uid="{48120BDF-5AF4-451A-A468-BF2E8F00BBBB}"/>
    <cellStyle name="Separador de milhares 2 2 3 2 3 3" xfId="12828" xr:uid="{D55EF737-097B-42BD-80BB-A6F03D72AABB}"/>
    <cellStyle name="Separador de milhares 2 2 3 2 4" xfId="425" xr:uid="{95C1088D-7DD3-41C0-98F9-E49AF190721F}"/>
    <cellStyle name="Separador de milhares 2 2 3 2 4 2" xfId="14311" xr:uid="{27190F81-2472-4DFA-8A45-89B48659CCF9}"/>
    <cellStyle name="Separador de milhares 2 2 3 2 5" xfId="10641" xr:uid="{1B258FE7-EC92-4226-9A79-4BAB8A8D7E2B}"/>
    <cellStyle name="Separador de milhares 2 2 3 2 6" xfId="17580" xr:uid="{98348820-28E5-420D-832D-0368777E7C2F}"/>
    <cellStyle name="Separador de milhares 2 2 3 3" xfId="220" xr:uid="{FC96D1C9-FFAB-47A7-8A66-6DBEC7C6E9C1}"/>
    <cellStyle name="Separador de milhares 2 2 3 3 2" xfId="316" xr:uid="{E242A233-6C49-4AEB-8D3C-B5AA8466A6DE}"/>
    <cellStyle name="Separador de milhares 2 2 3 3 2 2" xfId="16171" xr:uid="{D4E0E4A4-5397-414A-8B08-1BFD377D25D1}"/>
    <cellStyle name="Separador de milhares 2 2 3 3 2 3" xfId="13319" xr:uid="{20060F3A-5B21-4AD4-8F1B-CC4B58C7E5AE}"/>
    <cellStyle name="Separador de milhares 2 2 3 3 3" xfId="427" xr:uid="{49160693-F582-4270-8681-36632F7F200C}"/>
    <cellStyle name="Separador de milhares 2 2 3 3 3 2" xfId="14710" xr:uid="{DEF38625-42CB-4998-A9DE-79D1988C8362}"/>
    <cellStyle name="Separador de milhares 2 2 3 3 4" xfId="11405" xr:uid="{5C4F397C-0185-4172-AFDB-E9B1FBB3E2F0}"/>
    <cellStyle name="Separador de milhares 2 2 3 3 5" xfId="17542" xr:uid="{63AE291D-E82E-45BD-8465-61DE315B5535}"/>
    <cellStyle name="Separador de milhares 2 2 3 4" xfId="424" xr:uid="{E3B1116D-54DF-4B01-AC7B-2BEA6918683C}"/>
    <cellStyle name="Separador de milhares 2 2 3 4 2" xfId="576" xr:uid="{6CD918E7-48A3-4347-BE43-41E7241542A2}"/>
    <cellStyle name="Separador de milhares 2 2 4" xfId="174" xr:uid="{1D3D66EA-020B-433A-B205-2CA3CBF3CCDC}"/>
    <cellStyle name="Separador de milhares 2 2 4 2" xfId="226" xr:uid="{CC7841B2-5E1F-4252-B9A0-FB2799D1D3A2}"/>
    <cellStyle name="Separador de milhares 2 2 4 2 2" xfId="322" xr:uid="{A29514B9-0CCF-4DB2-B15F-2B31FC2CD264}"/>
    <cellStyle name="Separador de milhares 2 2 4 2 2 2" xfId="13839" xr:uid="{87B87375-0D3C-4756-B06C-DE5C8BE98742}"/>
    <cellStyle name="Separador de milhares 2 2 4 2 2 2 2" xfId="16691" xr:uid="{A4D73E25-3D5B-4B12-9921-32BDD0C5390C}"/>
    <cellStyle name="Separador de milhares 2 2 4 2 2 3" xfId="15230" xr:uid="{2CBDAB45-E215-4093-95E5-4F1385296CD9}"/>
    <cellStyle name="Separador de milhares 2 2 4 2 2 4" xfId="11938" xr:uid="{1B770839-B4A6-4342-B335-F57767EBE96B}"/>
    <cellStyle name="Separador de milhares 2 2 4 2 3" xfId="429" xr:uid="{6664CC78-88C0-4A4D-A29F-A19D73E2D869}"/>
    <cellStyle name="Separador de milhares 2 2 4 2 3 2" xfId="15893" xr:uid="{FE8CC723-0090-4027-8E1D-34C47F9D4358}"/>
    <cellStyle name="Separador de milhares 2 2 4 2 3 3" xfId="13039" xr:uid="{A31C9F01-CD37-45A4-8A45-A47F4266E136}"/>
    <cellStyle name="Separador de milhares 2 2 4 2 4" xfId="14432" xr:uid="{E1C54ED3-587A-4ECE-B895-00406EF92CCB}"/>
    <cellStyle name="Separador de milhares 2 2 4 2 5" xfId="10986" xr:uid="{77357829-654F-4A68-B298-25A556C48654}"/>
    <cellStyle name="Separador de milhares 2 2 4 3" xfId="289" xr:uid="{83C66C4A-9248-4936-8620-501B1D42CF7C}"/>
    <cellStyle name="Separador de milhares 2 2 4 3 2" xfId="13440" xr:uid="{AAA0F0BC-E19A-4943-ADB0-AFA472C09194}"/>
    <cellStyle name="Separador de milhares 2 2 4 3 2 2" xfId="16292" xr:uid="{A69C43D0-39DC-4674-9B36-A69B474C9074}"/>
    <cellStyle name="Separador de milhares 2 2 4 3 3" xfId="14831" xr:uid="{3AD2DD9E-5D9D-4A95-9222-6724EE676643}"/>
    <cellStyle name="Separador de milhares 2 2 4 3 4" xfId="11537" xr:uid="{6BB42322-064A-48C4-8889-3B501890D588}"/>
    <cellStyle name="Separador de milhares 2 2 4 4" xfId="428" xr:uid="{FCBBFE5A-EA6C-4CF6-95C9-9A99AC1333BA}"/>
    <cellStyle name="Separador de milhares 2 2 4 5" xfId="9936" xr:uid="{89FB43C5-DFF1-4A9A-BCAA-416C9D0D2ABC}"/>
    <cellStyle name="Separador de milhares 2 2 5" xfId="209" xr:uid="{29AE090E-56CE-48CE-97F2-211E1823FFC9}"/>
    <cellStyle name="Separador de milhares 2 2 5 2" xfId="308" xr:uid="{E71D7BE0-5475-44A8-8D65-57BC2F33C1E3}"/>
    <cellStyle name="Separador de milhares 2 2 5 2 2" xfId="11939" xr:uid="{387201BC-9926-45E3-80D9-9C56F8FB15C5}"/>
    <cellStyle name="Separador de milhares 2 2 5 2 2 2" xfId="13840" xr:uid="{A1E719A6-5A00-4F1E-A6FB-B9D30CD41712}"/>
    <cellStyle name="Separador de milhares 2 2 5 2 2 2 2" xfId="16692" xr:uid="{4005934A-65DB-439E-970E-62DBE986E4D9}"/>
    <cellStyle name="Separador de milhares 2 2 5 2 2 3" xfId="15231" xr:uid="{2E560788-6CA1-4A1B-95B0-8A01CCFFF74A}"/>
    <cellStyle name="Separador de milhares 2 2 5 2 3" xfId="13040" xr:uid="{6D619A52-03A4-4C34-AB1A-760809351AB1}"/>
    <cellStyle name="Separador de milhares 2 2 5 2 3 2" xfId="15894" xr:uid="{CE8CEC60-3B77-4069-BD98-4680496CE716}"/>
    <cellStyle name="Separador de milhares 2 2 5 2 4" xfId="14433" xr:uid="{EE2D1E04-D774-4E6A-B58C-F7CB0570836D}"/>
    <cellStyle name="Separador de milhares 2 2 5 2 5" xfId="10987" xr:uid="{C461DDBA-D451-4652-B1CF-852507BA6F68}"/>
    <cellStyle name="Separador de milhares 2 2 5 3" xfId="430" xr:uid="{1628F87B-96FE-4388-A0D2-AC6BFA5DEAF7}"/>
    <cellStyle name="Separador de milhares 2 2 5 3 2" xfId="13441" xr:uid="{09AC1FD9-27BE-4E2D-8E5A-B611A3C264EC}"/>
    <cellStyle name="Separador de milhares 2 2 5 3 2 2" xfId="16293" xr:uid="{B92797FA-58B2-4FBF-AF12-B5D4F0FDB61C}"/>
    <cellStyle name="Separador de milhares 2 2 5 3 3" xfId="14832" xr:uid="{008935DD-7320-4564-9D4E-7CDC8D251BD9}"/>
    <cellStyle name="Separador de milhares 2 2 5 3 4" xfId="11538" xr:uid="{4E43810F-3F45-41BA-82A0-E5B6C1B3CEBD}"/>
    <cellStyle name="Separador de milhares 2 2 5 4" xfId="9937" xr:uid="{ACA928EA-EA6F-45E2-821F-C83C672F2097}"/>
    <cellStyle name="Separador de milhares 2 2 6" xfId="267" xr:uid="{36D2647D-A6A4-4A8C-89D1-717D18A2F862}"/>
    <cellStyle name="Separador de milhares 2 2 6 2" xfId="10988" xr:uid="{C334B4ED-A984-4DF3-991F-51BFC870E83A}"/>
    <cellStyle name="Separador de milhares 2 2 6 2 2" xfId="11940" xr:uid="{10B43791-B28A-4911-94F2-E819D900DADC}"/>
    <cellStyle name="Separador de milhares 2 2 6 2 2 2" xfId="13841" xr:uid="{D84F4EC4-4816-4917-B6FC-FAAD884A5C81}"/>
    <cellStyle name="Separador de milhares 2 2 6 2 2 2 2" xfId="16693" xr:uid="{5A5E3E10-DAF7-4FDD-8CB6-3B2343A67F8C}"/>
    <cellStyle name="Separador de milhares 2 2 6 2 2 3" xfId="15232" xr:uid="{FEA5F914-687D-4848-A3CB-5EFC8F04D44C}"/>
    <cellStyle name="Separador de milhares 2 2 6 2 3" xfId="13041" xr:uid="{A072CCC0-AB63-468E-B75E-E28D000E3E53}"/>
    <cellStyle name="Separador de milhares 2 2 6 2 3 2" xfId="15895" xr:uid="{9A7DEF97-0822-4D20-927F-1ECBC7C06F86}"/>
    <cellStyle name="Separador de milhares 2 2 6 2 4" xfId="14434" xr:uid="{A7B7D03A-524A-4EEA-A695-113F410A79F8}"/>
    <cellStyle name="Separador de milhares 2 2 6 3" xfId="11539" xr:uid="{A950777A-B823-43DA-92F2-DB1FDD3F74DA}"/>
    <cellStyle name="Separador de milhares 2 2 6 3 2" xfId="13442" xr:uid="{AA6960CD-41DC-4B49-8F58-2747443E341E}"/>
    <cellStyle name="Separador de milhares 2 2 6 3 2 2" xfId="16294" xr:uid="{BAF8344E-E973-4D3F-8441-E88A01307AB4}"/>
    <cellStyle name="Separador de milhares 2 2 6 3 3" xfId="14833" xr:uid="{7D7129C3-1C6B-4612-88D6-3B0B49E4CC3D}"/>
    <cellStyle name="Separador de milhares 2 2 6 4" xfId="9938" xr:uid="{B7825C2B-42A9-4422-987A-F3BBA59B21F7}"/>
    <cellStyle name="Separador de milhares 2 2 7" xfId="431" xr:uid="{32369A84-F67C-490B-9918-3A58AEEAF118}"/>
    <cellStyle name="Separador de milhares 2 2 7 2" xfId="11934" xr:uid="{F345A659-7240-406F-A6B1-6930C3EED982}"/>
    <cellStyle name="Separador de milhares 2 2 7 2 2" xfId="13835" xr:uid="{6F452E14-28BD-497F-ACE2-F5FFA36AAE94}"/>
    <cellStyle name="Separador de milhares 2 2 7 2 2 2" xfId="16687" xr:uid="{AF8633B7-5033-4F2F-8A3B-5B181059B4B8}"/>
    <cellStyle name="Separador de milhares 2 2 7 2 3" xfId="15226" xr:uid="{FD7228D9-6B7A-431C-96EA-A2ABC63A6557}"/>
    <cellStyle name="Separador de milhares 2 2 7 3" xfId="13035" xr:uid="{EE27C121-BEFE-4B97-9363-3E13D15BF6B6}"/>
    <cellStyle name="Separador de milhares 2 2 7 3 2" xfId="15889" xr:uid="{A30F2360-16A7-4741-91D5-E356F0D639A9}"/>
    <cellStyle name="Separador de milhares 2 2 7 4" xfId="14428" xr:uid="{32DED37A-0ED4-4C71-BF6D-68797127C89C}"/>
    <cellStyle name="Separador de milhares 2 2 7 5" xfId="10982" xr:uid="{90D10DBF-1E58-4C6F-A05C-C833E2929A72}"/>
    <cellStyle name="Separador de milhares 2 2 8" xfId="512" xr:uid="{10D5A667-50EF-4296-80B0-8C6CBE54D10B}"/>
    <cellStyle name="Separador de milhares 2 2 8 2" xfId="13436" xr:uid="{E495605F-E18B-44BA-B5FA-CCDCBAD9EEF2}"/>
    <cellStyle name="Separador de milhares 2 2 8 2 2" xfId="16288" xr:uid="{40F81962-1E2F-4CE9-93F8-1EC9A1813043}"/>
    <cellStyle name="Separador de milhares 2 2 8 3" xfId="14827" xr:uid="{4A58208A-26E7-4A59-9BB7-58BC018B7AA7}"/>
    <cellStyle name="Separador de milhares 2 2 8 4" xfId="11533" xr:uid="{CD0186ED-18CC-4C2F-9A0E-0100F7CF383E}"/>
    <cellStyle name="Separador de milhares 2 2 9" xfId="9931" xr:uid="{5C44720E-3A4C-42A7-A3E2-93E6F7002EC6}"/>
    <cellStyle name="Separador de milhares 2 2_Cash Alu" xfId="9939" xr:uid="{B722F4E2-46EE-4F76-8261-0A27DA4B0BC1}"/>
    <cellStyle name="Separador de milhares 2 20" xfId="17396" xr:uid="{EA48D7E6-D791-4D0B-96F9-663546E65CC0}"/>
    <cellStyle name="Separador de milhares 2 21" xfId="17389" xr:uid="{B9EB302B-F934-4154-9FDE-16B599AC9683}"/>
    <cellStyle name="Separador de milhares 2 22" xfId="17586" xr:uid="{EC84E8A9-99DE-4304-830C-2D367B4FFA43}"/>
    <cellStyle name="Separador de milhares 2 23" xfId="544" xr:uid="{362E5608-DA6F-49B8-87DE-3B00C0D34A84}"/>
    <cellStyle name="Separador de milhares 2 23 2" xfId="10636" xr:uid="{51CA86D2-7CB9-41A1-AD26-E8AB65603942}"/>
    <cellStyle name="Separador de milhares 2 23 2 2" xfId="11812" xr:uid="{2974638C-60B2-47BA-9F3D-90189E57F44E}"/>
    <cellStyle name="Separador de milhares 2 23 2 2 2" xfId="13713" xr:uid="{79E680C2-A05C-439E-B449-48AA8022C3C4}"/>
    <cellStyle name="Separador de milhares 2 23 2 2 2 2" xfId="16565" xr:uid="{5C8047B7-1533-4420-B834-EACBEBBD93AF}"/>
    <cellStyle name="Separador de milhares 2 23 2 2 3" xfId="15104" xr:uid="{790FAB34-009A-401A-B121-8DD469A62874}"/>
    <cellStyle name="Separador de milhares 2 23 2 3" xfId="12823" xr:uid="{E12F2584-D4FA-406A-A290-1079CBB9166A}"/>
    <cellStyle name="Separador de milhares 2 23 2 3 2" xfId="15700" xr:uid="{A1B22217-3CFA-4802-9B2E-F5B2D56B2BF0}"/>
    <cellStyle name="Separador de milhares 2 23 2 4" xfId="14306" xr:uid="{4053495A-0F73-4743-98C6-10868CCEC0C0}"/>
    <cellStyle name="Separador de milhares 2 23 2 5" xfId="17578" xr:uid="{AC7197A1-0EF5-4B3F-9F2B-DA9AF0C33071}"/>
    <cellStyle name="Separador de milhares 2 23 3" xfId="11399" xr:uid="{DED2701A-565D-4D3C-BA19-BE955362F814}"/>
    <cellStyle name="Separador de milhares 2 23 3 2" xfId="13314" xr:uid="{770E080A-8FB6-43F7-98E0-310A600D02A9}"/>
    <cellStyle name="Separador de milhares 2 23 3 2 2" xfId="16166" xr:uid="{FC9BE939-7311-4F22-A8EC-7BA345165732}"/>
    <cellStyle name="Separador de milhares 2 23 3 3" xfId="14705" xr:uid="{BA5632CE-B111-40F5-A450-FD24AA2C5DD9}"/>
    <cellStyle name="Separador de milhares 2 23 3 4" xfId="17543" xr:uid="{D9B1B514-EAF8-4B47-A0CA-1176232494B1}"/>
    <cellStyle name="Separador de milhares 2 23 4" xfId="12613" xr:uid="{13A6826C-E04E-48F8-9EDD-E937387C439F}"/>
    <cellStyle name="Separador de milhares 2 23 4 2" xfId="15506" xr:uid="{AF6CC1DF-7A19-4E6A-9FAB-4A1D16D9A02C}"/>
    <cellStyle name="Separador de milhares 2 23 5" xfId="14113" xr:uid="{BAD9618E-AD50-4349-8BBC-ACB2A1C094F0}"/>
    <cellStyle name="Separador de milhares 2 23 6" xfId="566" xr:uid="{F31D303D-EA03-4E1B-A5F3-B3B7906140CD}"/>
    <cellStyle name="Separador de milhares 2 23 7" xfId="17373" xr:uid="{1E65ED86-A02B-488B-93F7-3FB6EF8AD4A5}"/>
    <cellStyle name="Separador de milhares 2 24" xfId="17585" xr:uid="{65111E78-DA73-4663-9727-A9131F15C014}"/>
    <cellStyle name="Separador de milhares 2 3" xfId="151" xr:uid="{B0965AC3-28C5-4A5F-88B8-DE4D9671002B}"/>
    <cellStyle name="Separador de milhares 2 3 2" xfId="180" xr:uid="{CB8C656D-C7C7-40A4-AF5D-79BFC788D33E}"/>
    <cellStyle name="Separador de milhares 2 3 2 2" xfId="232" xr:uid="{DB8C4520-DA3D-4C30-96A3-ACC2AEA390E6}"/>
    <cellStyle name="Separador de milhares 2 3 2 2 2" xfId="328" xr:uid="{FF581C9F-10EC-475A-8CE0-7DF1F1DA2D57}"/>
    <cellStyle name="Separador de milhares 2 3 2 2 2 2" xfId="11941" xr:uid="{B3BC4A84-79E5-447D-8500-FEE3CDE778C8}"/>
    <cellStyle name="Separador de milhares 2 3 2 2 2 2 2" xfId="13842" xr:uid="{C315BED8-EA94-4758-9136-801EBDFD29FF}"/>
    <cellStyle name="Separador de milhares 2 3 2 2 2 2 2 2" xfId="16694" xr:uid="{6885EFD0-D6CD-446E-976A-271B738A9FE1}"/>
    <cellStyle name="Separador de milhares 2 3 2 2 2 2 3" xfId="15233" xr:uid="{AC834B87-AB38-4093-AB0F-94D095738F4A}"/>
    <cellStyle name="Separador de milhares 2 3 2 2 2 3" xfId="13042" xr:uid="{969E8A28-7DCC-4AE4-9D44-0A31E3A849E8}"/>
    <cellStyle name="Separador de milhares 2 3 2 2 2 3 2" xfId="15896" xr:uid="{3BE9920C-E954-48AF-8296-CDC3C60B2384}"/>
    <cellStyle name="Separador de milhares 2 3 2 2 2 4" xfId="14435" xr:uid="{E61F2DF2-A3FE-4AA5-867D-499E2909BC4A}"/>
    <cellStyle name="Separador de milhares 2 3 2 2 2 5" xfId="10989" xr:uid="{3A5B32DB-C39F-4C00-AD05-A2DF75E435E7}"/>
    <cellStyle name="Separador de milhares 2 3 2 2 3" xfId="434" xr:uid="{E4265A96-FC6D-49AF-857A-51665D3F3CB7}"/>
    <cellStyle name="Separador de milhares 2 3 2 2 3 2" xfId="13443" xr:uid="{2E8F1967-438E-4BDD-AF74-A958866CFFE0}"/>
    <cellStyle name="Separador de milhares 2 3 2 2 3 2 2" xfId="16295" xr:uid="{E2CBD35A-8200-46E6-8A17-3AF20AA9EF4F}"/>
    <cellStyle name="Separador de milhares 2 3 2 2 3 3" xfId="14834" xr:uid="{44E7F087-99B8-4231-913C-60EAAB75EC1E}"/>
    <cellStyle name="Separador de milhares 2 3 2 2 3 4" xfId="11540" xr:uid="{7435674B-1C54-4C16-903E-8D89493D147D}"/>
    <cellStyle name="Separador de milhares 2 3 2 2 4" xfId="9940" xr:uid="{EF4197B7-2F45-467D-994E-CDE1AFAC684F}"/>
    <cellStyle name="Separador de milhares 2 3 2 3" xfId="295" xr:uid="{22B0F1D7-3A65-43E9-BA43-8CA6918BF082}"/>
    <cellStyle name="Separador de milhares 2 3 2 3 2" xfId="10990" xr:uid="{E3A74AA4-EC07-4909-865E-1E1BA1C7D240}"/>
    <cellStyle name="Separador de milhares 2 3 2 3 2 2" xfId="11942" xr:uid="{E5B4E498-6EC3-46A9-87B0-0D6EC4AB1943}"/>
    <cellStyle name="Separador de milhares 2 3 2 3 2 2 2" xfId="13843" xr:uid="{A178853A-E481-4925-B665-EA0F3D50775D}"/>
    <cellStyle name="Separador de milhares 2 3 2 3 2 2 2 2" xfId="16695" xr:uid="{D87438C7-F9C8-4C43-A558-761D2016F2CB}"/>
    <cellStyle name="Separador de milhares 2 3 2 3 2 2 3" xfId="15234" xr:uid="{1F2842DC-24C2-4C5D-B35B-AB3216239BD9}"/>
    <cellStyle name="Separador de milhares 2 3 2 3 2 3" xfId="13043" xr:uid="{E2774DDB-0A00-49D4-93A3-27C0CAB8F4EF}"/>
    <cellStyle name="Separador de milhares 2 3 2 3 2 3 2" xfId="15897" xr:uid="{6BEE009E-105E-40E7-9DA8-80667A996A43}"/>
    <cellStyle name="Separador de milhares 2 3 2 3 2 4" xfId="14436" xr:uid="{5DC91560-16DF-48AE-8FE7-1A640997763B}"/>
    <cellStyle name="Separador de milhares 2 3 2 3 3" xfId="11541" xr:uid="{1499438F-AD33-4174-9A44-D17AE6FFE02E}"/>
    <cellStyle name="Separador de milhares 2 3 2 3 3 2" xfId="13444" xr:uid="{2566AEC9-E2DE-4168-9694-CC5A5C4F1B05}"/>
    <cellStyle name="Separador de milhares 2 3 2 3 3 2 2" xfId="16296" xr:uid="{45742BD6-7A78-4D1E-8B58-4F04A4852D4B}"/>
    <cellStyle name="Separador de milhares 2 3 2 3 3 3" xfId="14835" xr:uid="{E2897EF3-A7DA-40A3-8168-E7E4FEE40788}"/>
    <cellStyle name="Separador de milhares 2 3 2 3 4" xfId="9941" xr:uid="{CFC4B3F7-79BF-4F52-9C26-1299108BE259}"/>
    <cellStyle name="Separador de milhares 2 3 2 4" xfId="433" xr:uid="{ED6F263F-F3CF-4BB3-9ED2-F8FBE0C63270}"/>
    <cellStyle name="Separador de milhares 2 3 2 4 2" xfId="11818" xr:uid="{688C5422-0642-490C-8B11-45CE26974F1A}"/>
    <cellStyle name="Separador de milhares 2 3 2 4 2 2" xfId="13719" xr:uid="{C0B5EBD0-06E4-43A1-95DD-427CA42105BE}"/>
    <cellStyle name="Separador de milhares 2 3 2 4 2 2 2" xfId="16571" xr:uid="{41509F36-EC59-45C9-A113-D9B8C4BF6FDA}"/>
    <cellStyle name="Separador de milhares 2 3 2 4 2 3" xfId="15110" xr:uid="{F2FBF04C-0372-4B27-84C1-F6BB39BA4391}"/>
    <cellStyle name="Separador de milhares 2 3 2 4 3" xfId="12829" xr:uid="{54DEF5A2-AFB2-4EB4-AA44-F92F8E0B2D83}"/>
    <cellStyle name="Separador de milhares 2 3 2 4 3 2" xfId="15706" xr:uid="{BB1F443F-838B-44D2-84CD-065EB5269F32}"/>
    <cellStyle name="Separador de milhares 2 3 2 4 4" xfId="14312" xr:uid="{370E275B-3814-48A4-943B-A78C2C325187}"/>
    <cellStyle name="Separador de milhares 2 3 2 4 5" xfId="10642" xr:uid="{D070B61C-157D-4CEF-B3D7-DA064C71DCAB}"/>
    <cellStyle name="Separador de milhares 2 3 2 5" xfId="11406" xr:uid="{35A1CB92-CBE6-4CA0-9FF5-CDABEB5C5A9D}"/>
    <cellStyle name="Separador de milhares 2 3 2 5 2" xfId="13320" xr:uid="{2F4815B3-4C8C-4812-9839-A9E2C2152492}"/>
    <cellStyle name="Separador de milhares 2 3 2 5 2 2" xfId="16172" xr:uid="{C21A5841-347A-42A8-ADF5-FC6C9D480C50}"/>
    <cellStyle name="Separador de milhares 2 3 2 5 3" xfId="14711" xr:uid="{0295127E-7C3D-4BAA-BA64-C89B83C5FE18}"/>
    <cellStyle name="Separador de milhares 2 3 2 6" xfId="577" xr:uid="{0804926B-FA0E-4A84-B618-F073D080BC7A}"/>
    <cellStyle name="Separador de milhares 2 3 3" xfId="218" xr:uid="{8DDCFBFA-EEF3-4F11-BFDA-1CC82444E61D}"/>
    <cellStyle name="Separador de milhares 2 3 3 2" xfId="314" xr:uid="{906650ED-9F4C-4B06-BEAD-D2A2D3CFCA55}"/>
    <cellStyle name="Separador de milhares 2 3 3 2 2" xfId="11943" xr:uid="{29E7F942-AFD7-4DCD-AD81-8F5656ED46F8}"/>
    <cellStyle name="Separador de milhares 2 3 3 2 2 2" xfId="13844" xr:uid="{991CA566-A0BE-4261-8EE2-D6F0A65E2CBE}"/>
    <cellStyle name="Separador de milhares 2 3 3 2 2 2 2" xfId="16696" xr:uid="{415CC58A-5EEA-46A5-BF05-3CA4FEF17EE4}"/>
    <cellStyle name="Separador de milhares 2 3 3 2 2 3" xfId="15235" xr:uid="{E81B9CB3-007F-4226-987B-69156FB27C12}"/>
    <cellStyle name="Separador de milhares 2 3 3 2 3" xfId="13044" xr:uid="{EA77CCE6-9847-4F47-B965-05D13BDC210F}"/>
    <cellStyle name="Separador de milhares 2 3 3 2 3 2" xfId="15898" xr:uid="{A04C1FC1-C897-4B41-90A5-BE2D84F0F17A}"/>
    <cellStyle name="Separador de milhares 2 3 3 2 4" xfId="14437" xr:uid="{2FB781E2-DC31-45A0-BB96-A332F9B6DC47}"/>
    <cellStyle name="Separador de milhares 2 3 3 2 5" xfId="10991" xr:uid="{81613F6F-93CE-4FBA-9CFA-0EDDE0F244CF}"/>
    <cellStyle name="Separador de milhares 2 3 3 3" xfId="435" xr:uid="{750233D0-4903-4AA3-B2D2-FE670F522CA4}"/>
    <cellStyle name="Separador de milhares 2 3 3 3 2" xfId="13445" xr:uid="{4DC73F27-94D2-494E-B632-94FAC00FE38F}"/>
    <cellStyle name="Separador de milhares 2 3 3 3 2 2" xfId="16297" xr:uid="{19BBCA0B-69F4-473A-BDE4-853C6A9CD272}"/>
    <cellStyle name="Separador de milhares 2 3 3 3 3" xfId="14836" xr:uid="{E00321D8-9EB7-43E8-9082-E771E27D24B5}"/>
    <cellStyle name="Separador de milhares 2 3 3 3 4" xfId="11542" xr:uid="{C582E06C-2089-48D8-A0FA-CA30BB7705A9}"/>
    <cellStyle name="Separador de milhares 2 3 3 4" xfId="9942" xr:uid="{8C3E3E73-D01A-4371-9398-0FFB3DD5787C}"/>
    <cellStyle name="Separador de milhares 2 3 4" xfId="285" xr:uid="{09CDCDA0-DAF2-4B5C-8845-D37E65791385}"/>
    <cellStyle name="Separador de milhares 2 3 4 2" xfId="9943" xr:uid="{3225DB5E-20A1-4008-89A3-B1CA744DF285}"/>
    <cellStyle name="Separador de milhares 2 3 5" xfId="432" xr:uid="{9F06FD90-2072-4468-92DB-D8081BA76172}"/>
    <cellStyle name="Separador de milhares 2 3 5 2" xfId="9944" xr:uid="{9FA740D8-79A5-41EE-A5A3-ED3B804D9482}"/>
    <cellStyle name="Separador de milhares 2 3 6" xfId="10639" xr:uid="{B55335B8-B884-4ECB-96F5-78F7F4F3A3E4}"/>
    <cellStyle name="Separador de milhares 2 3 6 2" xfId="11815" xr:uid="{54DCD579-C8C7-4211-97B2-9450C72B8AC2}"/>
    <cellStyle name="Separador de milhares 2 3 6 2 2" xfId="13716" xr:uid="{86F2E246-DDB8-41E7-8145-52D30DBD2380}"/>
    <cellStyle name="Separador de milhares 2 3 6 2 2 2" xfId="16568" xr:uid="{3E2FEF3B-ED7C-449C-B728-8605B400E14E}"/>
    <cellStyle name="Separador de milhares 2 3 6 2 3" xfId="15107" xr:uid="{AAE5D4A7-EB3D-4D5F-9E93-259BD8CF0678}"/>
    <cellStyle name="Separador de milhares 2 3 6 3" xfId="12826" xr:uid="{171219C6-8517-4D2A-A071-4D5D88AA796F}"/>
    <cellStyle name="Separador de milhares 2 3 6 3 2" xfId="15703" xr:uid="{D66A5D17-F07A-4DA1-A4D4-FDB4BBB36C74}"/>
    <cellStyle name="Separador de milhares 2 3 6 4" xfId="14309" xr:uid="{4C74067A-2AE4-4665-854B-8FD0CEECAE79}"/>
    <cellStyle name="Separador de milhares 2 3 7" xfId="11403" xr:uid="{DCDFA9E2-462B-4949-810F-EC619FAF2DE0}"/>
    <cellStyle name="Separador de milhares 2 3 7 2" xfId="13317" xr:uid="{DDA0A463-EC4C-4ADE-95B8-08FD0D375248}"/>
    <cellStyle name="Separador de milhares 2 3 7 2 2" xfId="16169" xr:uid="{EE61CAAE-A12F-4998-B317-22641C8D94A1}"/>
    <cellStyle name="Separador de milhares 2 3 7 3" xfId="14708" xr:uid="{CC5FD215-DD3A-4C26-9682-720FB9F02B3C}"/>
    <cellStyle name="Separador de milhares 2 3 8" xfId="574" xr:uid="{AB0AEA34-C946-4EEA-8203-EDE730AFF33A}"/>
    <cellStyle name="Separador de milhares 2 3 9" xfId="17504" xr:uid="{C04192E6-14DA-4DBF-B39D-2FD535DF14F7}"/>
    <cellStyle name="Separador de milhares 2 4" xfId="159" xr:uid="{0E31D96B-AA8E-4174-82C9-54BF8048B222}"/>
    <cellStyle name="Separador de milhares 2 4 2" xfId="181" xr:uid="{4B9C7AB0-5316-40A7-8333-8489472FBC8B}"/>
    <cellStyle name="Separador de milhares 2 4 2 2" xfId="233" xr:uid="{1B529FE8-CFB9-4CC1-9CFA-770C7A2BD112}"/>
    <cellStyle name="Separador de milhares 2 4 2 2 2" xfId="329" xr:uid="{E86E4049-C423-48AE-BC10-1F5AB9F12474}"/>
    <cellStyle name="Separador de milhares 2 4 2 2 2 2" xfId="13846" xr:uid="{90690FD4-680F-4D59-AC43-2F5351003F6C}"/>
    <cellStyle name="Separador de milhares 2 4 2 2 2 2 2" xfId="16698" xr:uid="{A0F74930-CB70-451D-9EB6-277CE0A63BFE}"/>
    <cellStyle name="Separador de milhares 2 4 2 2 2 3" xfId="15237" xr:uid="{86773F27-AF42-47ED-BE36-37D7C3D23215}"/>
    <cellStyle name="Separador de milhares 2 4 2 2 2 4" xfId="11945" xr:uid="{9738A617-711C-4D56-AB0E-44FC1EBBF5B0}"/>
    <cellStyle name="Separador de milhares 2 4 2 2 3" xfId="438" xr:uid="{F8076220-9F37-4302-9B50-2B817D2ED3CB}"/>
    <cellStyle name="Separador de milhares 2 4 2 2 3 2" xfId="15900" xr:uid="{CEC67587-DF99-4C73-96B3-42E8C9380822}"/>
    <cellStyle name="Separador de milhares 2 4 2 2 3 3" xfId="13046" xr:uid="{1850AB37-96E4-4397-8768-8748FF50B802}"/>
    <cellStyle name="Separador de milhares 2 4 2 2 4" xfId="14439" xr:uid="{86C58F77-4F5C-4D84-BAE4-166C9F034F45}"/>
    <cellStyle name="Separador de milhares 2 4 2 2 5" xfId="10993" xr:uid="{E08DEFBA-CF98-4062-8350-E7348035BF25}"/>
    <cellStyle name="Separador de milhares 2 4 2 3" xfId="296" xr:uid="{81233C30-FC8C-41A7-9504-068CF3B039C1}"/>
    <cellStyle name="Separador de milhares 2 4 2 3 2" xfId="13447" xr:uid="{83A8EA12-759B-4A90-88A4-A5481BC96F28}"/>
    <cellStyle name="Separador de milhares 2 4 2 3 2 2" xfId="16299" xr:uid="{40EA4CBD-8457-45A4-AE68-CC957CBB3437}"/>
    <cellStyle name="Separador de milhares 2 4 2 3 3" xfId="14838" xr:uid="{4B3FA2A1-F94E-42B6-A044-9C56C7D72CE5}"/>
    <cellStyle name="Separador de milhares 2 4 2 3 4" xfId="11544" xr:uid="{4264028E-980D-4D83-ACA1-F840E3F0C03E}"/>
    <cellStyle name="Separador de milhares 2 4 2 4" xfId="437" xr:uid="{47B3143D-AD92-4958-A43D-EA9C775E777A}"/>
    <cellStyle name="Separador de milhares 2 4 2 5" xfId="9946" xr:uid="{5FD5A891-6A2B-402F-81AB-56C8970B8CE7}"/>
    <cellStyle name="Separador de milhares 2 4 3" xfId="219" xr:uid="{3A899E23-23BA-4FF0-B3DE-B97F1506C674}"/>
    <cellStyle name="Separador de milhares 2 4 3 2" xfId="315" xr:uid="{8EC67C37-565E-49B1-A2F4-3630A1E23EF3}"/>
    <cellStyle name="Separador de milhares 2 4 3 2 2" xfId="13845" xr:uid="{7A1BFF3D-2AC3-4109-9021-7EC222CE9BDA}"/>
    <cellStyle name="Separador de milhares 2 4 3 2 2 2" xfId="16697" xr:uid="{C9960376-5AF7-4430-AA90-EEDA9F888E61}"/>
    <cellStyle name="Separador de milhares 2 4 3 2 3" xfId="15236" xr:uid="{37E55574-04E1-4E30-836D-B0FE69E35626}"/>
    <cellStyle name="Separador de milhares 2 4 3 2 4" xfId="11944" xr:uid="{92E76F55-9E21-4CF2-9559-4AB748A03FCA}"/>
    <cellStyle name="Separador de milhares 2 4 3 3" xfId="439" xr:uid="{7A89DA17-B3A5-4FFE-A535-441F54EE92C4}"/>
    <cellStyle name="Separador de milhares 2 4 3 3 2" xfId="15899" xr:uid="{4AAA55C3-1019-484E-9C8B-FA28B584E644}"/>
    <cellStyle name="Separador de milhares 2 4 3 3 3" xfId="13045" xr:uid="{791FB1FE-9BB1-4C75-BB3E-36B01C9A565D}"/>
    <cellStyle name="Separador de milhares 2 4 3 4" xfId="14438" xr:uid="{6A90E6EF-26F5-4BAE-AA59-E567BB78E467}"/>
    <cellStyle name="Separador de milhares 2 4 3 5" xfId="10992" xr:uid="{2A7428C0-EDD1-4E8D-A23D-C46C6E583695}"/>
    <cellStyle name="Separador de milhares 2 4 4" xfId="436" xr:uid="{84AA4E37-F0B2-4354-A956-46E5B55E23F9}"/>
    <cellStyle name="Separador de milhares 2 4 4 2" xfId="13446" xr:uid="{A9ECF057-3949-4032-B35C-434DC5811C96}"/>
    <cellStyle name="Separador de milhares 2 4 4 2 2" xfId="16298" xr:uid="{0F4A6D59-12E1-467F-85BD-B0E208ECE1F3}"/>
    <cellStyle name="Separador de milhares 2 4 4 3" xfId="14837" xr:uid="{8C286C5B-4451-47BF-9BCC-333A5E14A016}"/>
    <cellStyle name="Separador de milhares 2 4 4 4" xfId="11543" xr:uid="{4862356B-6508-4F36-A842-AF55B221C65D}"/>
    <cellStyle name="Separador de milhares 2 4 5" xfId="9945" xr:uid="{29C5240A-4F1B-4590-9782-3E6E46AEBAC7}"/>
    <cellStyle name="Separador de milhares 2 4 6" xfId="17523" xr:uid="{D9ECA79F-8887-47CD-ABA5-921962DCB144}"/>
    <cellStyle name="Separador de milhares 2 5" xfId="208" xr:uid="{C2CC88D6-7E96-47F9-B8CA-557F8D69CA3B}"/>
    <cellStyle name="Separador de milhares 2 5 2" xfId="307" xr:uid="{985E15BE-EB0B-4A55-8B3E-CEEC7D0D821C}"/>
    <cellStyle name="Separador de milhares 2 5 2 2" xfId="9947" xr:uid="{B42BA475-5FF4-4195-A79C-514B718DD437}"/>
    <cellStyle name="Separador de milhares 2 5 3" xfId="440" xr:uid="{5AC845AD-062B-43A6-B05F-6B9D29F06AF1}"/>
    <cellStyle name="Separador de milhares 2 5 3 2" xfId="9948" xr:uid="{10BB74E2-3F59-4344-A4CA-78AF263850EE}"/>
    <cellStyle name="Separador de milhares 2 5 4" xfId="571" xr:uid="{CDF9EB5F-7E55-44F4-81A9-8903009D225D}"/>
    <cellStyle name="Separador de milhares 2 6" xfId="415" xr:uid="{7755B97F-E419-468C-B6C9-66C75D8FFE34}"/>
    <cellStyle name="Separador de milhares 2 6 2" xfId="9950" xr:uid="{AB70CC3B-EF73-4933-889B-88EC5759D8E7}"/>
    <cellStyle name="Separador de milhares 2 6 2 2" xfId="10995" xr:uid="{9E13C527-6CA8-4B6A-921F-83306E8B6CC7}"/>
    <cellStyle name="Separador de milhares 2 6 2 2 2" xfId="11947" xr:uid="{96F31CA1-37B6-4C2E-9D61-C0EAD451E429}"/>
    <cellStyle name="Separador de milhares 2 6 2 2 2 2" xfId="13848" xr:uid="{1FB82A49-BE45-4800-9D66-6FFADB35A88A}"/>
    <cellStyle name="Separador de milhares 2 6 2 2 2 2 2" xfId="16700" xr:uid="{A469F04A-178F-4F5E-A0D1-DFCDB4864E2C}"/>
    <cellStyle name="Separador de milhares 2 6 2 2 2 3" xfId="15239" xr:uid="{8B709B9A-0BCF-4BBA-8D66-A4F60B719FED}"/>
    <cellStyle name="Separador de milhares 2 6 2 2 3" xfId="13048" xr:uid="{AB2D7D4E-359A-4C6D-A3CF-61ED45F3D6CA}"/>
    <cellStyle name="Separador de milhares 2 6 2 2 3 2" xfId="15902" xr:uid="{31BBCFE0-A14C-42F2-B382-4176DEADA4A7}"/>
    <cellStyle name="Separador de milhares 2 6 2 2 4" xfId="14441" xr:uid="{4869DC3D-295F-4EB1-B3C6-D1E32ADB1367}"/>
    <cellStyle name="Separador de milhares 2 6 2 3" xfId="11546" xr:uid="{27E3D99F-3107-43F6-9009-AFB2C56DAF28}"/>
    <cellStyle name="Separador de milhares 2 6 2 3 2" xfId="13449" xr:uid="{145ECCF0-7E58-4B28-82DB-7D75370DD5E0}"/>
    <cellStyle name="Separador de milhares 2 6 2 3 2 2" xfId="16301" xr:uid="{B6B86F49-4697-4D1C-A7C8-C63AFBD5DD1B}"/>
    <cellStyle name="Separador de milhares 2 6 2 3 3" xfId="14840" xr:uid="{D2F5B61E-E9FE-4E6D-B0D2-13A20D7EEA7F}"/>
    <cellStyle name="Separador de milhares 2 6 3" xfId="10994" xr:uid="{17085AEC-00F7-4143-A9C9-4FDB8407B22A}"/>
    <cellStyle name="Separador de milhares 2 6 3 2" xfId="11946" xr:uid="{3ADF3974-4BF9-44FB-B36F-FED2FE123163}"/>
    <cellStyle name="Separador de milhares 2 6 3 2 2" xfId="13847" xr:uid="{DCA1A700-FFE3-4AE9-AC7B-D468AA35353E}"/>
    <cellStyle name="Separador de milhares 2 6 3 2 2 2" xfId="16699" xr:uid="{B9A43891-0F32-4A23-A429-2A54AA86954D}"/>
    <cellStyle name="Separador de milhares 2 6 3 2 3" xfId="15238" xr:uid="{BA8EE40A-5AD1-4DE6-8BC2-583405FD7CCD}"/>
    <cellStyle name="Separador de milhares 2 6 3 3" xfId="13047" xr:uid="{15B825ED-2C8B-4BFD-A551-698F9080FF62}"/>
    <cellStyle name="Separador de milhares 2 6 3 3 2" xfId="15901" xr:uid="{AB98459C-94FA-4CD0-96ED-CEE7A9DF9DCE}"/>
    <cellStyle name="Separador de milhares 2 6 3 4" xfId="14440" xr:uid="{C413E6A3-458A-4DDA-9C58-C51894E96549}"/>
    <cellStyle name="Separador de milhares 2 6 4" xfId="11545" xr:uid="{B12C5E05-8CC0-41A5-9CE0-D281C16381B4}"/>
    <cellStyle name="Separador de milhares 2 6 4 2" xfId="13448" xr:uid="{135C63BD-AEBA-4210-B106-184EE4AE13D5}"/>
    <cellStyle name="Separador de milhares 2 6 4 2 2" xfId="16300" xr:uid="{82098E26-A067-4536-A3EE-78280B25F131}"/>
    <cellStyle name="Separador de milhares 2 6 4 3" xfId="14839" xr:uid="{E0352285-561D-439C-82DD-4A9D1C5BBEDA}"/>
    <cellStyle name="Separador de milhares 2 6 5" xfId="9949" xr:uid="{B8109590-1CF1-4CD2-9E92-8083FEC11563}"/>
    <cellStyle name="Separador de milhares 2 7" xfId="511" xr:uid="{A5671DC4-E830-4E8D-88B8-CCF5ABFFB771}"/>
    <cellStyle name="Separador de milhares 2 7 2" xfId="9952" xr:uid="{EDDF691F-16A9-4A4C-9983-D7DB1B1CA17C}"/>
    <cellStyle name="Separador de milhares 2 7 2 2" xfId="10997" xr:uid="{0E0AF3A0-CDD8-4FDC-9F25-8A12DEEE66EE}"/>
    <cellStyle name="Separador de milhares 2 7 2 2 2" xfId="11949" xr:uid="{F01476A3-11D0-40FF-9152-C31273B9F0E7}"/>
    <cellStyle name="Separador de milhares 2 7 2 2 2 2" xfId="13850" xr:uid="{E6FE813C-DB8F-485B-920D-763D66F9B948}"/>
    <cellStyle name="Separador de milhares 2 7 2 2 2 2 2" xfId="16702" xr:uid="{731BCEB9-1859-493C-880B-DAB63B18C646}"/>
    <cellStyle name="Separador de milhares 2 7 2 2 2 3" xfId="15241" xr:uid="{B5679724-C797-4254-A592-3D00DC9A0959}"/>
    <cellStyle name="Separador de milhares 2 7 2 2 3" xfId="13050" xr:uid="{6EB62299-CF79-4BFB-A036-8B8F7DBB446D}"/>
    <cellStyle name="Separador de milhares 2 7 2 2 3 2" xfId="15904" xr:uid="{CD16408A-BA64-4718-91E8-7040FB3D9B2C}"/>
    <cellStyle name="Separador de milhares 2 7 2 2 4" xfId="14443" xr:uid="{EEDEC77D-6D0B-4924-8B5C-3F47CA8B90A8}"/>
    <cellStyle name="Separador de milhares 2 7 2 3" xfId="11548" xr:uid="{D99D8D2F-567F-4DAE-8ECB-8D73910C157D}"/>
    <cellStyle name="Separador de milhares 2 7 2 3 2" xfId="13451" xr:uid="{010B95C6-5854-4F0D-BAC8-193AD379A49C}"/>
    <cellStyle name="Separador de milhares 2 7 2 3 2 2" xfId="16303" xr:uid="{9A6A8F89-741F-4DF5-B2D4-03BA55AE7A0E}"/>
    <cellStyle name="Separador de milhares 2 7 2 3 3" xfId="14842" xr:uid="{0F080C5C-7444-4AA3-8EAB-6FEDDD067303}"/>
    <cellStyle name="Separador de milhares 2 7 3" xfId="10996" xr:uid="{9E490820-2794-4A35-A2B0-469322EFEC58}"/>
    <cellStyle name="Separador de milhares 2 7 3 2" xfId="11948" xr:uid="{A0E5F920-6DF4-4B60-ADA8-B68467AB4CBB}"/>
    <cellStyle name="Separador de milhares 2 7 3 2 2" xfId="13849" xr:uid="{7720F1AB-578B-40C4-B8BF-A5737A43FFE3}"/>
    <cellStyle name="Separador de milhares 2 7 3 2 2 2" xfId="16701" xr:uid="{D3B334F3-8B5E-4B9E-8046-E20AA19F58AA}"/>
    <cellStyle name="Separador de milhares 2 7 3 2 3" xfId="15240" xr:uid="{082321EB-4588-4C5A-977A-454F5C4CCDFD}"/>
    <cellStyle name="Separador de milhares 2 7 3 3" xfId="13049" xr:uid="{88FFF1AB-FA66-46CA-970E-6F8EBC63EEBD}"/>
    <cellStyle name="Separador de milhares 2 7 3 3 2" xfId="15903" xr:uid="{79B061EA-4591-4284-85CA-25CBB851CF39}"/>
    <cellStyle name="Separador de milhares 2 7 3 4" xfId="14442" xr:uid="{DB59610A-57B3-4FCB-8DFE-4ED79029F5FD}"/>
    <cellStyle name="Separador de milhares 2 7 4" xfId="11547" xr:uid="{7F95FBF9-FF47-41FC-A82E-30B24D34F895}"/>
    <cellStyle name="Separador de milhares 2 7 4 2" xfId="13450" xr:uid="{52D12BA1-B9A9-4A9E-ABBC-E13705C70187}"/>
    <cellStyle name="Separador de milhares 2 7 4 2 2" xfId="16302" xr:uid="{A693CA99-6342-41CB-833A-878A7E304A89}"/>
    <cellStyle name="Separador de milhares 2 7 4 3" xfId="14841" xr:uid="{6B4926C4-1B56-4332-8AC4-13F21FCEAF4D}"/>
    <cellStyle name="Separador de milhares 2 7 5" xfId="9951" xr:uid="{6DDAA1FF-A8EE-498D-A58B-66091B084E14}"/>
    <cellStyle name="Separador de milhares 2 8" xfId="9953" xr:uid="{4CC80C14-7559-4C1C-918C-E31E42ACC351}"/>
    <cellStyle name="Separador de milhares 2 8 2" xfId="10998" xr:uid="{59C01A12-49BC-48D5-B2C5-571B6A3CE19B}"/>
    <cellStyle name="Separador de milhares 2 8 2 2" xfId="11950" xr:uid="{A0F04077-DAD1-495F-9F1A-7D325D4C3C70}"/>
    <cellStyle name="Separador de milhares 2 8 2 2 2" xfId="13851" xr:uid="{7548EF79-6FBD-410D-9FBE-14CF13E3E792}"/>
    <cellStyle name="Separador de milhares 2 8 2 2 2 2" xfId="16703" xr:uid="{35184275-E68D-4E43-AFB9-79DBD1755B8C}"/>
    <cellStyle name="Separador de milhares 2 8 2 2 3" xfId="15242" xr:uid="{6195AE0A-DE57-4C65-B6A9-079909BB0DEA}"/>
    <cellStyle name="Separador de milhares 2 8 2 3" xfId="13051" xr:uid="{6BB66CBA-4159-4A9A-AC3D-09E1E6FCCAE0}"/>
    <cellStyle name="Separador de milhares 2 8 2 3 2" xfId="15905" xr:uid="{52415162-8E2C-452A-BC1F-7DAD7436027D}"/>
    <cellStyle name="Separador de milhares 2 8 2 4" xfId="14444" xr:uid="{3701484E-B6AA-40D6-9024-B36BC9108980}"/>
    <cellStyle name="Separador de milhares 2 8 3" xfId="11549" xr:uid="{8E74510A-EB15-4D30-89BB-99E89BE2C046}"/>
    <cellStyle name="Separador de milhares 2 8 3 2" xfId="13452" xr:uid="{1851D0EE-82C3-4E5F-9962-47AE2EE91691}"/>
    <cellStyle name="Separador de milhares 2 8 3 2 2" xfId="16304" xr:uid="{0BFDF1F6-CE35-4A3C-9017-29082911B659}"/>
    <cellStyle name="Separador de milhares 2 8 3 3" xfId="14843" xr:uid="{622C5554-9C01-4F00-BA03-9AECB55B4BB9}"/>
    <cellStyle name="Separador de milhares 2 9" xfId="9954" xr:uid="{1531B92A-0810-4A3E-840A-AF29C310956C}"/>
    <cellStyle name="Separador de milhares 2 9 2" xfId="10999" xr:uid="{B0C44778-1D50-48E0-A7B9-FC40F2B8B6A6}"/>
    <cellStyle name="Separador de milhares 2 9 2 2" xfId="11951" xr:uid="{001ABE75-FCE5-4DAA-A2BE-1CA4D267B0A9}"/>
    <cellStyle name="Separador de milhares 2 9 2 2 2" xfId="13852" xr:uid="{033EE44E-6AE5-4DB3-A904-DBA6959117D3}"/>
    <cellStyle name="Separador de milhares 2 9 2 2 2 2" xfId="16704" xr:uid="{D101F5AE-8A2A-4A5D-B1B9-3617955CDA38}"/>
    <cellStyle name="Separador de milhares 2 9 2 2 3" xfId="15243" xr:uid="{7253FCE2-586A-427A-A475-DDB69E9D84B3}"/>
    <cellStyle name="Separador de milhares 2 9 2 3" xfId="13052" xr:uid="{8888AA2A-BC47-44FD-A250-AD82AADF478A}"/>
    <cellStyle name="Separador de milhares 2 9 2 3 2" xfId="15906" xr:uid="{4B19E299-3594-40E6-BE44-2A0F39E91844}"/>
    <cellStyle name="Separador de milhares 2 9 2 4" xfId="14445" xr:uid="{684AF99F-DC29-41C1-9C27-F9B3BF354D8D}"/>
    <cellStyle name="Separador de milhares 2 9 3" xfId="11550" xr:uid="{9703D4B1-3B4A-45E0-B531-0F271BDCC8CF}"/>
    <cellStyle name="Separador de milhares 2 9 3 2" xfId="13453" xr:uid="{E5852889-7C86-4059-A905-82D27CFD0D56}"/>
    <cellStyle name="Separador de milhares 2 9 3 2 2" xfId="16305" xr:uid="{CB8A3165-CA32-4425-BDB6-15BC1CF22B8E}"/>
    <cellStyle name="Separador de milhares 2 9 3 3" xfId="14844" xr:uid="{33AFE8D9-220E-4B60-A66D-C38FCEC2E8B8}"/>
    <cellStyle name="Separador de milhares 2_Gráfico Vendas - Alimentação" xfId="12636" xr:uid="{588C91F6-3C27-4C87-AFF3-1612D03FF263}"/>
    <cellStyle name="Separador de milhares 20" xfId="9955" xr:uid="{F0FD43A2-9D96-4F96-848C-3F0C143A6C99}"/>
    <cellStyle name="Separador de milhares 20 2" xfId="9956" xr:uid="{D8895D7B-2030-4C9F-8B49-E11FD37211A3}"/>
    <cellStyle name="Separador de milhares 20 2 2" xfId="11001" xr:uid="{7C1DBDA1-920F-42A7-8EFC-D0CAB494E052}"/>
    <cellStyle name="Separador de milhares 20 2 2 2" xfId="11953" xr:uid="{51DD5426-C794-4EFC-B2E8-16676C423AFF}"/>
    <cellStyle name="Separador de milhares 20 2 2 2 2" xfId="13854" xr:uid="{196E582C-DD67-4E1C-BE94-61914EA7800D}"/>
    <cellStyle name="Separador de milhares 20 2 2 2 2 2" xfId="16706" xr:uid="{D33BA9B8-DBC3-47D4-BCC9-891BADE23F1E}"/>
    <cellStyle name="Separador de milhares 20 2 2 2 3" xfId="15245" xr:uid="{58FEB7A9-6566-46D6-96E2-35F0111C655A}"/>
    <cellStyle name="Separador de milhares 20 2 2 3" xfId="13054" xr:uid="{A40DF091-12C9-4718-9117-2A36024736DC}"/>
    <cellStyle name="Separador de milhares 20 2 2 3 2" xfId="15908" xr:uid="{119F6678-7538-42EA-B357-A813A89D5290}"/>
    <cellStyle name="Separador de milhares 20 2 2 4" xfId="14447" xr:uid="{64AED4BE-5AA7-4B0D-B80C-2FF30D3AEA4D}"/>
    <cellStyle name="Separador de milhares 20 2 3" xfId="11552" xr:uid="{3B79E68A-73C2-4B76-BACB-46246F3C1E79}"/>
    <cellStyle name="Separador de milhares 20 2 3 2" xfId="13455" xr:uid="{BB3B4B12-2B95-4E82-AD03-8984D3B7EC00}"/>
    <cellStyle name="Separador de milhares 20 2 3 2 2" xfId="16307" xr:uid="{369AFBD5-B51E-4E50-8D43-2965FFF2B889}"/>
    <cellStyle name="Separador de milhares 20 2 3 3" xfId="14846" xr:uid="{1C51D1DE-846C-4228-B7EA-A21EB5E7A990}"/>
    <cellStyle name="Separador de milhares 20 2 4" xfId="12715" xr:uid="{A24B24D8-988B-4D14-9EC3-09E880233573}"/>
    <cellStyle name="Separador de milhares 20 2 4 2" xfId="15603" xr:uid="{5E4FCD06-3DA7-455D-91CE-B6264163C793}"/>
    <cellStyle name="Separador de milhares 20 2 5" xfId="14211" xr:uid="{A0D25AEC-CFE1-4743-B0F8-47064AB17FB9}"/>
    <cellStyle name="Separador de milhares 20 3" xfId="11000" xr:uid="{C103B98E-AF29-46FF-AF3F-B9087BD3442F}"/>
    <cellStyle name="Separador de milhares 20 3 2" xfId="11952" xr:uid="{C764CCF6-D2C4-40FA-A0F3-6BB1D98FA3FC}"/>
    <cellStyle name="Separador de milhares 20 3 2 2" xfId="13853" xr:uid="{59E37A02-3806-49CC-841C-6D4B5DA559DC}"/>
    <cellStyle name="Separador de milhares 20 3 2 2 2" xfId="16705" xr:uid="{5FEBEC40-0798-4BA5-B6C8-53FB7AB39A69}"/>
    <cellStyle name="Separador de milhares 20 3 2 3" xfId="15244" xr:uid="{50C57BAB-D074-4547-A580-E83CA5B38AE5}"/>
    <cellStyle name="Separador de milhares 20 3 3" xfId="13053" xr:uid="{5653995B-A7E0-4D6E-95EE-6C5A102AC688}"/>
    <cellStyle name="Separador de milhares 20 3 3 2" xfId="15907" xr:uid="{EF89BAB5-A4AD-4318-9339-7F92F672A273}"/>
    <cellStyle name="Separador de milhares 20 3 4" xfId="14446" xr:uid="{6BFCD3B7-D84F-4DCA-9BF7-EB407D67D756}"/>
    <cellStyle name="Separador de milhares 20 4" xfId="11551" xr:uid="{CA7E5677-1615-4AF9-89AF-A59E19DB11F7}"/>
    <cellStyle name="Separador de milhares 20 4 2" xfId="13454" xr:uid="{D13AF3E7-7593-4DA5-99FD-1CD11E6B2328}"/>
    <cellStyle name="Separador de milhares 20 4 2 2" xfId="16306" xr:uid="{1A96DEBC-FB66-4EA7-BAAA-1B208ECF300E}"/>
    <cellStyle name="Separador de milhares 20 4 3" xfId="14845" xr:uid="{A21BC9F5-0F94-456F-BE2E-1030E5FB1CA4}"/>
    <cellStyle name="Separador de milhares 20 5" xfId="12714" xr:uid="{AD42BE22-E08F-44C6-922C-A8DC10A7ECB1}"/>
    <cellStyle name="Separador de milhares 20 5 2" xfId="15602" xr:uid="{14684A21-32E0-4149-95DD-9209C68E90AE}"/>
    <cellStyle name="Separador de milhares 20 6" xfId="14210" xr:uid="{12D66CF5-11F5-4B9F-A72A-B7DFFC3D58A7}"/>
    <cellStyle name="Separador de milhares 21" xfId="9957" xr:uid="{28FBAF94-D0CB-4682-972D-1EAFD8453F87}"/>
    <cellStyle name="Separador de milhares 21 2" xfId="9958" xr:uid="{AE3D5542-C55E-43A6-BFA8-239FDE74D537}"/>
    <cellStyle name="Separador de milhares 21 2 2" xfId="11003" xr:uid="{5DC4633C-18C6-41BC-ABD5-27FB0D73A934}"/>
    <cellStyle name="Separador de milhares 21 2 2 2" xfId="11955" xr:uid="{E95EEFF4-D19E-4AF7-B5C2-0D0DF675D898}"/>
    <cellStyle name="Separador de milhares 21 2 2 2 2" xfId="13856" xr:uid="{D79BDA40-342F-44E7-A36F-5FB26049DAC8}"/>
    <cellStyle name="Separador de milhares 21 2 2 2 2 2" xfId="16708" xr:uid="{4B34EF6D-E92B-4DC8-A7F3-C18A5A3F6C78}"/>
    <cellStyle name="Separador de milhares 21 2 2 2 3" xfId="15247" xr:uid="{4BF24F4F-2BB5-4493-8F00-0B165EAD55E5}"/>
    <cellStyle name="Separador de milhares 21 2 2 3" xfId="13056" xr:uid="{8AD1C5EA-DA02-4BC0-BE30-A16ED9D3FD5C}"/>
    <cellStyle name="Separador de milhares 21 2 2 3 2" xfId="15910" xr:uid="{DEEE8A4A-F480-4A0A-8217-F3F14C28A4A9}"/>
    <cellStyle name="Separador de milhares 21 2 2 4" xfId="14449" xr:uid="{899B7EE6-30B8-445F-A0DA-C54B37F1C332}"/>
    <cellStyle name="Separador de milhares 21 2 3" xfId="11554" xr:uid="{985351CF-BDBF-414F-B254-AD21B4A3C0EE}"/>
    <cellStyle name="Separador de milhares 21 2 3 2" xfId="13457" xr:uid="{10DBB99D-AE6E-4BC1-A167-46F3AD6E812F}"/>
    <cellStyle name="Separador de milhares 21 2 3 2 2" xfId="16309" xr:uid="{4B80CBB4-F2CC-47CD-8489-8887B9E9E8F2}"/>
    <cellStyle name="Separador de milhares 21 2 3 3" xfId="14848" xr:uid="{593FF84F-ED3A-4C73-A402-1C3A9034D206}"/>
    <cellStyle name="Separador de milhares 21 2 4" xfId="12717" xr:uid="{F732CBCA-1DD3-4824-A022-91BD7099CA9B}"/>
    <cellStyle name="Separador de milhares 21 2 4 2" xfId="15605" xr:uid="{3DDBD860-932D-4C41-9695-698BC2B60879}"/>
    <cellStyle name="Separador de milhares 21 2 5" xfId="14213" xr:uid="{2072F508-9F43-44D9-848E-AFFB47334066}"/>
    <cellStyle name="Separador de milhares 21 3" xfId="11002" xr:uid="{E991883A-C3FB-409B-9AA6-0C817FDEEBB7}"/>
    <cellStyle name="Separador de milhares 21 3 2" xfId="11954" xr:uid="{0067107B-05B8-441C-A843-BFF594ED1E1C}"/>
    <cellStyle name="Separador de milhares 21 3 2 2" xfId="13855" xr:uid="{2DD44E7C-39A4-411C-ABEF-98447F07802E}"/>
    <cellStyle name="Separador de milhares 21 3 2 2 2" xfId="16707" xr:uid="{68C59412-FCFD-4926-9394-D16E99A040A0}"/>
    <cellStyle name="Separador de milhares 21 3 2 3" xfId="15246" xr:uid="{1512C052-F425-450F-BE5F-68A56C9B0CD4}"/>
    <cellStyle name="Separador de milhares 21 3 3" xfId="13055" xr:uid="{8D9778AC-9EFA-4C1E-A175-4F79DEC220CB}"/>
    <cellStyle name="Separador de milhares 21 3 3 2" xfId="15909" xr:uid="{CB31F598-8340-41EC-A9BE-186B434F6934}"/>
    <cellStyle name="Separador de milhares 21 3 4" xfId="14448" xr:uid="{C5727894-2B05-4AD6-83EF-090B5970618D}"/>
    <cellStyle name="Separador de milhares 21 4" xfId="11553" xr:uid="{EB743041-A502-408F-B683-203BDA3FDEE6}"/>
    <cellStyle name="Separador de milhares 21 4 2" xfId="13456" xr:uid="{7A03ECDB-D2DD-4F2C-B3C7-21BB619A314C}"/>
    <cellStyle name="Separador de milhares 21 4 2 2" xfId="16308" xr:uid="{F0A671D1-8CAA-4CBF-BC28-F9A1FA4F3609}"/>
    <cellStyle name="Separador de milhares 21 4 3" xfId="14847" xr:uid="{CBF9776C-BB02-4555-B70C-3EE295091FF6}"/>
    <cellStyle name="Separador de milhares 21 5" xfId="12716" xr:uid="{AB0EC60C-6861-4CA6-BDD3-4C2726CE6AAD}"/>
    <cellStyle name="Separador de milhares 21 5 2" xfId="15604" xr:uid="{CF371657-4001-4C5F-A6D3-F06C31570AEB}"/>
    <cellStyle name="Separador de milhares 21 6" xfId="14212" xr:uid="{32BBE052-7F87-4175-841E-EB2DBFC95F57}"/>
    <cellStyle name="Separador de milhares 22" xfId="9959" xr:uid="{D0721369-D3BF-478A-B039-528443F50385}"/>
    <cellStyle name="Separador de milhares 22 2" xfId="9960" xr:uid="{AE46B62D-E3FD-4174-B967-24CCEEEFE0B7}"/>
    <cellStyle name="Separador de milhares 22 2 2" xfId="11005" xr:uid="{2B963A6D-D663-42EE-8612-71FCD1AD0CCC}"/>
    <cellStyle name="Separador de milhares 22 2 2 2" xfId="11957" xr:uid="{B96BF1AB-4132-4618-9D31-42E317CC439B}"/>
    <cellStyle name="Separador de milhares 22 2 2 2 2" xfId="13858" xr:uid="{17ED51C4-FF5E-43FB-8A17-40FF430726E1}"/>
    <cellStyle name="Separador de milhares 22 2 2 2 2 2" xfId="16710" xr:uid="{052210C8-E214-42D2-B173-C8D1DD92A587}"/>
    <cellStyle name="Separador de milhares 22 2 2 2 3" xfId="15249" xr:uid="{43FDE00B-69E3-493D-96F7-F82F441EAAAA}"/>
    <cellStyle name="Separador de milhares 22 2 2 3" xfId="13058" xr:uid="{80BDBB6E-B238-485C-AE40-E08169458745}"/>
    <cellStyle name="Separador de milhares 22 2 2 3 2" xfId="15912" xr:uid="{3473794B-70A8-41FD-80F7-586BFD464E98}"/>
    <cellStyle name="Separador de milhares 22 2 2 4" xfId="14451" xr:uid="{4F548C2B-CACE-48F0-BA2F-E92685CA105E}"/>
    <cellStyle name="Separador de milhares 22 2 3" xfId="11556" xr:uid="{15161CF1-8DA6-4AF4-A860-F14C20770C0F}"/>
    <cellStyle name="Separador de milhares 22 2 3 2" xfId="13459" xr:uid="{E7527D1E-9D72-410D-8A01-51604A5C79F4}"/>
    <cellStyle name="Separador de milhares 22 2 3 2 2" xfId="16311" xr:uid="{765C45FE-8908-40AC-81B2-A0E4D32E3A90}"/>
    <cellStyle name="Separador de milhares 22 2 3 3" xfId="14850" xr:uid="{18BF9E8B-C78E-4072-A63B-79201EACC7F4}"/>
    <cellStyle name="Separador de milhares 22 2 4" xfId="12719" xr:uid="{DC6813B7-00EB-4AC7-B317-27077EA28E80}"/>
    <cellStyle name="Separador de milhares 22 2 4 2" xfId="15607" xr:uid="{D292CAA3-7375-4101-A6DA-34D7E408376B}"/>
    <cellStyle name="Separador de milhares 22 2 5" xfId="14215" xr:uid="{DE4DB7D0-E3A4-473D-8D74-513F5240BD41}"/>
    <cellStyle name="Separador de milhares 22 3" xfId="11004" xr:uid="{864C1489-B788-4383-8E9E-DB43170C8F1D}"/>
    <cellStyle name="Separador de milhares 22 3 2" xfId="11956" xr:uid="{D82C1198-141B-477D-81D2-87A6F98BF8A9}"/>
    <cellStyle name="Separador de milhares 22 3 2 2" xfId="13857" xr:uid="{1E419BBE-9F26-40A6-BE86-5ED485252923}"/>
    <cellStyle name="Separador de milhares 22 3 2 2 2" xfId="16709" xr:uid="{E854262E-31D7-457F-84B7-2A6E07C7EE90}"/>
    <cellStyle name="Separador de milhares 22 3 2 3" xfId="15248" xr:uid="{03259D9A-2BA4-483A-888E-9D24BD0267D2}"/>
    <cellStyle name="Separador de milhares 22 3 3" xfId="13057" xr:uid="{A367B2A3-0BE8-4BC6-AC20-C251E0EDF1B4}"/>
    <cellStyle name="Separador de milhares 22 3 3 2" xfId="15911" xr:uid="{E1DCADC5-78CC-4CC2-90FA-6E89C67EA6E9}"/>
    <cellStyle name="Separador de milhares 22 3 4" xfId="14450" xr:uid="{2C04628C-379A-4EF1-9203-5E59E384B30E}"/>
    <cellStyle name="Separador de milhares 22 4" xfId="11555" xr:uid="{8A380369-109A-429D-A49F-087095860AD8}"/>
    <cellStyle name="Separador de milhares 22 4 2" xfId="13458" xr:uid="{26BB191F-B18A-407A-9773-8FABC4439757}"/>
    <cellStyle name="Separador de milhares 22 4 2 2" xfId="16310" xr:uid="{2BCD6A48-AF28-405F-B754-E249B9035792}"/>
    <cellStyle name="Separador de milhares 22 4 3" xfId="14849" xr:uid="{97F76D4B-49D3-45F5-827E-36AFA0583FB3}"/>
    <cellStyle name="Separador de milhares 22 5" xfId="12718" xr:uid="{28E58CF8-CE04-4F76-A633-6C1EA6853916}"/>
    <cellStyle name="Separador de milhares 22 5 2" xfId="15606" xr:uid="{13E71E70-8CCE-4009-B5A6-280F5D059EFD}"/>
    <cellStyle name="Separador de milhares 22 6" xfId="14214" xr:uid="{C52DAD05-ED90-4CE1-AC2E-DA6B8A470827}"/>
    <cellStyle name="Separador de milhares 23" xfId="9961" xr:uid="{01CA9CB1-0328-40BB-B0DF-56030024F24A}"/>
    <cellStyle name="Separador de milhares 23 2" xfId="9962" xr:uid="{9F7A4F26-00B4-4A50-B197-C2325E669F98}"/>
    <cellStyle name="Separador de milhares 23 2 2" xfId="11007" xr:uid="{69292845-198F-4477-8A34-D0179AE1E2BC}"/>
    <cellStyle name="Separador de milhares 23 2 2 2" xfId="11959" xr:uid="{F4824C1B-F370-40AA-B550-37E6E86204B0}"/>
    <cellStyle name="Separador de milhares 23 2 2 2 2" xfId="13860" xr:uid="{3905C108-0861-4C2A-A7DA-5FA311D3A9C6}"/>
    <cellStyle name="Separador de milhares 23 2 2 2 2 2" xfId="16712" xr:uid="{07367901-9953-4A1F-AF3E-A8A8C8250DB2}"/>
    <cellStyle name="Separador de milhares 23 2 2 2 3" xfId="15251" xr:uid="{605D9726-DF6E-41C2-A35E-6E7AD2167B75}"/>
    <cellStyle name="Separador de milhares 23 2 2 3" xfId="13060" xr:uid="{BB63365A-1FF5-4709-83BC-E63F70A9C1AB}"/>
    <cellStyle name="Separador de milhares 23 2 2 3 2" xfId="15914" xr:uid="{74C5BCB4-0380-4143-BFC9-CC32BF7A5EDB}"/>
    <cellStyle name="Separador de milhares 23 2 2 4" xfId="14453" xr:uid="{B25333E8-C187-4568-9880-F6E6262FC785}"/>
    <cellStyle name="Separador de milhares 23 2 3" xfId="11558" xr:uid="{6B192ABF-5B24-4495-AD67-45B8B6A32D6F}"/>
    <cellStyle name="Separador de milhares 23 2 3 2" xfId="13461" xr:uid="{BEFD7AF3-056B-4852-94CB-DC9F7815B593}"/>
    <cellStyle name="Separador de milhares 23 2 3 2 2" xfId="16313" xr:uid="{BB4F174C-8D42-45C3-AAC1-AF520E8B3847}"/>
    <cellStyle name="Separador de milhares 23 2 3 3" xfId="14852" xr:uid="{2953401E-372A-4875-973B-2B58AB649C81}"/>
    <cellStyle name="Separador de milhares 23 3" xfId="11006" xr:uid="{4FD5646D-E0E9-48EB-89DE-61A389552B80}"/>
    <cellStyle name="Separador de milhares 23 3 2" xfId="11958" xr:uid="{1657E8BA-9F4D-4E79-AA5A-E6E6566C3BCE}"/>
    <cellStyle name="Separador de milhares 23 3 2 2" xfId="13859" xr:uid="{55F6E0DB-247B-403E-8054-537B58798BD8}"/>
    <cellStyle name="Separador de milhares 23 3 2 2 2" xfId="16711" xr:uid="{3C018130-41A2-48A6-8737-77493470992F}"/>
    <cellStyle name="Separador de milhares 23 3 2 3" xfId="15250" xr:uid="{D6953340-5949-419E-B2BE-2638D1DC779C}"/>
    <cellStyle name="Separador de milhares 23 3 3" xfId="13059" xr:uid="{02ADC42E-560C-4F27-8089-37606461335E}"/>
    <cellStyle name="Separador de milhares 23 3 3 2" xfId="15913" xr:uid="{0813DC40-9E75-472F-988F-98F5DC34AB98}"/>
    <cellStyle name="Separador de milhares 23 3 4" xfId="14452" xr:uid="{0C99318D-F124-4FDF-8D27-A1B7DDA3C5B0}"/>
    <cellStyle name="Separador de milhares 23 4" xfId="11557" xr:uid="{3FF79F20-EA42-4850-83EE-2785425AC3C0}"/>
    <cellStyle name="Separador de milhares 23 4 2" xfId="13460" xr:uid="{71772065-4146-4DD8-BF83-EE3993620CF7}"/>
    <cellStyle name="Separador de milhares 23 4 2 2" xfId="16312" xr:uid="{30A9239E-D37F-495A-A13E-F0932666E5BE}"/>
    <cellStyle name="Separador de milhares 23 4 3" xfId="14851" xr:uid="{787ABE5C-B4B0-4632-A38C-EF30FC10D81E}"/>
    <cellStyle name="Separador de milhares 24" xfId="9963" xr:uid="{4F7A6F60-59B2-470E-BFD8-690DB9CDBBFE}"/>
    <cellStyle name="Separador de milhares 24 2" xfId="9964" xr:uid="{EBA623A3-3FCE-4E19-ABF5-7BF1D82C3350}"/>
    <cellStyle name="Separador de milhares 24 2 2" xfId="11009" xr:uid="{C93492D9-CA20-447E-95BB-9C05EC33B5D4}"/>
    <cellStyle name="Separador de milhares 24 2 2 2" xfId="11961" xr:uid="{19BD3225-ACE5-4BF7-AE51-DF071A27BD57}"/>
    <cellStyle name="Separador de milhares 24 2 2 2 2" xfId="13862" xr:uid="{E8F549E5-A3B9-49AD-A17E-EFF293D96AB5}"/>
    <cellStyle name="Separador de milhares 24 2 2 2 2 2" xfId="16714" xr:uid="{B25DDD57-28A5-450E-A1E6-7AAAAA18D853}"/>
    <cellStyle name="Separador de milhares 24 2 2 2 3" xfId="15253" xr:uid="{625FBE16-C9F4-4654-B284-8219C3A9DDB5}"/>
    <cellStyle name="Separador de milhares 24 2 2 3" xfId="13062" xr:uid="{7D1F5F99-BF04-4C62-8925-03C61B2C1C5A}"/>
    <cellStyle name="Separador de milhares 24 2 2 3 2" xfId="15916" xr:uid="{61631459-C5BB-4EEE-B7F8-6FD6F460205A}"/>
    <cellStyle name="Separador de milhares 24 2 2 4" xfId="14455" xr:uid="{E969C723-B70C-49D4-A917-1A7C36FD666A}"/>
    <cellStyle name="Separador de milhares 24 2 3" xfId="11560" xr:uid="{D77EBD49-28BF-4D65-AA14-F9C98BA76881}"/>
    <cellStyle name="Separador de milhares 24 2 3 2" xfId="13463" xr:uid="{A818F107-BC05-481B-8CEE-B46AA9092BDC}"/>
    <cellStyle name="Separador de milhares 24 2 3 2 2" xfId="16315" xr:uid="{CBB58FDD-DD7B-423D-9E4E-F6847682FAE3}"/>
    <cellStyle name="Separador de milhares 24 2 3 3" xfId="14854" xr:uid="{E39180B1-9849-4987-A851-31866256CE11}"/>
    <cellStyle name="Separador de milhares 24 3" xfId="11008" xr:uid="{597F7456-F14A-4A75-821C-121C9B749D18}"/>
    <cellStyle name="Separador de milhares 24 3 2" xfId="11960" xr:uid="{DC94960B-E696-48C8-85D9-913EC5188956}"/>
    <cellStyle name="Separador de milhares 24 3 2 2" xfId="13861" xr:uid="{3F98EF6D-8C99-438B-9674-5603B8C8E797}"/>
    <cellStyle name="Separador de milhares 24 3 2 2 2" xfId="16713" xr:uid="{DC129EEE-AFD5-48A1-80E6-7F24877AF529}"/>
    <cellStyle name="Separador de milhares 24 3 2 3" xfId="15252" xr:uid="{43A6201E-9897-4B8E-80C2-50A126264408}"/>
    <cellStyle name="Separador de milhares 24 3 3" xfId="13061" xr:uid="{305B084A-1918-466A-86B1-756F35C13F83}"/>
    <cellStyle name="Separador de milhares 24 3 3 2" xfId="15915" xr:uid="{D17530C2-8B4E-4667-B7DB-29673AC126F2}"/>
    <cellStyle name="Separador de milhares 24 3 4" xfId="14454" xr:uid="{1342F9C7-C8D6-435E-A462-7759F8E2A94F}"/>
    <cellStyle name="Separador de milhares 24 4" xfId="11559" xr:uid="{6F3007C0-2278-4CD3-88D8-E65F0D27D803}"/>
    <cellStyle name="Separador de milhares 24 4 2" xfId="13462" xr:uid="{FAF944B5-F0BB-4C3E-85CF-252D7E699F37}"/>
    <cellStyle name="Separador de milhares 24 4 2 2" xfId="16314" xr:uid="{C08123A6-51F1-4B25-AF63-FD66695CFC3E}"/>
    <cellStyle name="Separador de milhares 24 4 3" xfId="14853" xr:uid="{431B9069-6F01-41EC-B57A-47FD5D114381}"/>
    <cellStyle name="Separador de milhares 25" xfId="9965" xr:uid="{10042E92-A76D-4A82-A939-3EB19DC63784}"/>
    <cellStyle name="Separador de milhares 25 2" xfId="9966" xr:uid="{5C41373F-352A-4443-A345-4452C9FA4A5F}"/>
    <cellStyle name="Separador de milhares 25 2 2" xfId="11011" xr:uid="{48789062-CA86-4E20-85AB-299C2E158690}"/>
    <cellStyle name="Separador de milhares 25 2 2 2" xfId="11963" xr:uid="{DACD4687-62DC-4C9F-94F2-F3963762265A}"/>
    <cellStyle name="Separador de milhares 25 2 2 2 2" xfId="13864" xr:uid="{2AD183A8-3071-4C57-BB06-D8BE001610E1}"/>
    <cellStyle name="Separador de milhares 25 2 2 2 2 2" xfId="16716" xr:uid="{944D14F0-8CE4-47A0-8A1B-5ADE9C00A3B7}"/>
    <cellStyle name="Separador de milhares 25 2 2 2 3" xfId="15255" xr:uid="{BCEE2297-2DDE-486F-8C5A-C0BBB132F64D}"/>
    <cellStyle name="Separador de milhares 25 2 2 3" xfId="13064" xr:uid="{94EAE4BB-4E97-4859-9EBE-AF43B40D4AEF}"/>
    <cellStyle name="Separador de milhares 25 2 2 3 2" xfId="15918" xr:uid="{5A16E83D-0946-4236-B427-B0B674F0AD6C}"/>
    <cellStyle name="Separador de milhares 25 2 2 4" xfId="14457" xr:uid="{0F072E5C-1B64-4A56-8302-EF48809467C7}"/>
    <cellStyle name="Separador de milhares 25 2 3" xfId="11562" xr:uid="{94B5B4B8-3B47-4C4F-BC30-FEE6F0886133}"/>
    <cellStyle name="Separador de milhares 25 2 3 2" xfId="13465" xr:uid="{ADE6BECA-AD63-455F-A217-0FF2E6936DE1}"/>
    <cellStyle name="Separador de milhares 25 2 3 2 2" xfId="16317" xr:uid="{75155EED-D78F-4D72-94BC-110C5DCB7071}"/>
    <cellStyle name="Separador de milhares 25 2 3 3" xfId="14856" xr:uid="{9A9062FE-A3D4-4A0B-A0E7-9B3CF378F437}"/>
    <cellStyle name="Separador de milhares 25 2 4" xfId="12721" xr:uid="{F79EF3F7-7BFA-4301-989D-5B8C6DDC7A6E}"/>
    <cellStyle name="Separador de milhares 25 2 4 2" xfId="15609" xr:uid="{2AC46C2F-0FB1-4A79-BA26-99505DA203D0}"/>
    <cellStyle name="Separador de milhares 25 2 5" xfId="14217" xr:uid="{8A1DFF43-3C67-425C-94B3-2E4378CC381B}"/>
    <cellStyle name="Separador de milhares 25 3" xfId="11010" xr:uid="{64DE9646-D1B7-4BAA-847F-58E77876B48F}"/>
    <cellStyle name="Separador de milhares 25 3 2" xfId="11962" xr:uid="{43571C4C-3360-4A4A-AA09-1C62D10BE844}"/>
    <cellStyle name="Separador de milhares 25 3 2 2" xfId="13863" xr:uid="{D92BD1E1-2B88-40B7-B9CC-EA348DEA9F8B}"/>
    <cellStyle name="Separador de milhares 25 3 2 2 2" xfId="16715" xr:uid="{0C48A54C-C46F-4FB4-B29D-61EB6067805B}"/>
    <cellStyle name="Separador de milhares 25 3 2 3" xfId="15254" xr:uid="{3226267C-42F6-4FD0-9C17-CDC15C68A019}"/>
    <cellStyle name="Separador de milhares 25 3 3" xfId="13063" xr:uid="{8F4F393B-9AFC-4B8F-8C32-1557BC6C7554}"/>
    <cellStyle name="Separador de milhares 25 3 3 2" xfId="15917" xr:uid="{EC93AE90-0E43-44AE-8146-82E0AB9C4A7D}"/>
    <cellStyle name="Separador de milhares 25 3 4" xfId="14456" xr:uid="{78F1CB4E-AE4C-4C35-B276-99D873643760}"/>
    <cellStyle name="Separador de milhares 25 4" xfId="11561" xr:uid="{73FA7B94-06D8-4BBE-A043-AD1F7AD63065}"/>
    <cellStyle name="Separador de milhares 25 4 2" xfId="13464" xr:uid="{20EFA8C5-71E2-48E3-8890-9907D1C3FDB5}"/>
    <cellStyle name="Separador de milhares 25 4 2 2" xfId="16316" xr:uid="{EDAF2A68-E595-46AD-9039-A72187D72DD6}"/>
    <cellStyle name="Separador de milhares 25 4 3" xfId="14855" xr:uid="{EDB0090E-0257-48A6-8563-57DFAFD17FC8}"/>
    <cellStyle name="Separador de milhares 25 5" xfId="12720" xr:uid="{683252A3-09A2-4124-90D9-58E1984FFAC6}"/>
    <cellStyle name="Separador de milhares 25 5 2" xfId="15608" xr:uid="{EF97E3D2-11F7-4D60-9A5F-55FF34121DA4}"/>
    <cellStyle name="Separador de milhares 25 6" xfId="14216" xr:uid="{AC79A65C-3D87-4D8F-A93A-AB2E792E9492}"/>
    <cellStyle name="Separador de milhares 26" xfId="9967" xr:uid="{9EF5345A-E6CF-4A54-8F3B-518036B4B09B}"/>
    <cellStyle name="Separador de milhares 26 2" xfId="9968" xr:uid="{309DEBC0-5DF8-4BA2-82D2-56342BE50AD3}"/>
    <cellStyle name="Separador de milhares 26 2 2" xfId="11013" xr:uid="{1A748F18-FF1E-4C08-8CE9-A2E3F239BB19}"/>
    <cellStyle name="Separador de milhares 26 2 2 2" xfId="11965" xr:uid="{F19B93B1-C51F-47A6-B5F7-7023D8C81228}"/>
    <cellStyle name="Separador de milhares 26 2 2 2 2" xfId="13866" xr:uid="{9F28C389-0554-46A9-953D-D2E54ADE4FD4}"/>
    <cellStyle name="Separador de milhares 26 2 2 2 2 2" xfId="16718" xr:uid="{1A6530DB-CA36-47CD-898D-769D4995135C}"/>
    <cellStyle name="Separador de milhares 26 2 2 2 3" xfId="15257" xr:uid="{E5BFD03B-5C97-4396-892A-CB4CE562C074}"/>
    <cellStyle name="Separador de milhares 26 2 2 3" xfId="13066" xr:uid="{308DEC82-FCE4-43A2-95BF-A847F01357BA}"/>
    <cellStyle name="Separador de milhares 26 2 2 3 2" xfId="15920" xr:uid="{D6E826DC-25EF-4E31-8D48-E02481208258}"/>
    <cellStyle name="Separador de milhares 26 2 2 4" xfId="14459" xr:uid="{8EE28B45-38DB-4A05-A57E-8E815D56C63F}"/>
    <cellStyle name="Separador de milhares 26 2 3" xfId="11564" xr:uid="{25EC23AA-70A0-4CCD-BF13-2ECE7C4FA058}"/>
    <cellStyle name="Separador de milhares 26 2 3 2" xfId="13467" xr:uid="{39ABDD07-23DD-4616-9384-62EC6C1BBBBE}"/>
    <cellStyle name="Separador de milhares 26 2 3 2 2" xfId="16319" xr:uid="{73B90F90-5DC9-47D8-8109-703EEA125515}"/>
    <cellStyle name="Separador de milhares 26 2 3 3" xfId="14858" xr:uid="{9C86BA6C-F02C-4C1B-B5A4-07FC3703A11F}"/>
    <cellStyle name="Separador de milhares 26 2 4" xfId="12723" xr:uid="{78BE9668-9C78-41A5-A9F1-0D5F02A5BD86}"/>
    <cellStyle name="Separador de milhares 26 2 4 2" xfId="15611" xr:uid="{8FF1139D-A0C7-46A2-8079-270DEB9FB95C}"/>
    <cellStyle name="Separador de milhares 26 2 5" xfId="14219" xr:uid="{1CCEADE3-93F0-442B-A6CD-D39F6AAE7A97}"/>
    <cellStyle name="Separador de milhares 26 3" xfId="11012" xr:uid="{EA49E30D-2BF2-450C-8703-C7FE7DDC5567}"/>
    <cellStyle name="Separador de milhares 26 3 2" xfId="11964" xr:uid="{1E454A16-D1C9-43A2-8B12-BF2F4859FA42}"/>
    <cellStyle name="Separador de milhares 26 3 2 2" xfId="13865" xr:uid="{E51054ED-8775-490F-99C5-D4001CE9C5F8}"/>
    <cellStyle name="Separador de milhares 26 3 2 2 2" xfId="16717" xr:uid="{FC285A4C-E05B-497D-8361-8CAC11B2190D}"/>
    <cellStyle name="Separador de milhares 26 3 2 3" xfId="15256" xr:uid="{E6EFA856-E50C-463F-BFC9-EF893B5178C5}"/>
    <cellStyle name="Separador de milhares 26 3 3" xfId="13065" xr:uid="{5B7602D1-11B4-4CA5-9D6A-1ABBA5D926B7}"/>
    <cellStyle name="Separador de milhares 26 3 3 2" xfId="15919" xr:uid="{553AAD47-BB15-4FBE-B859-44B31B6C2094}"/>
    <cellStyle name="Separador de milhares 26 3 4" xfId="14458" xr:uid="{9A3BCA00-6804-4A7C-9707-88E336F9772F}"/>
    <cellStyle name="Separador de milhares 26 4" xfId="11563" xr:uid="{EF77C8F7-D3E9-469F-86A1-584CBF161A02}"/>
    <cellStyle name="Separador de milhares 26 4 2" xfId="13466" xr:uid="{E388675C-2BDE-471F-B53C-9FD107B0F69E}"/>
    <cellStyle name="Separador de milhares 26 4 2 2" xfId="16318" xr:uid="{A998D625-7CB6-40FD-9498-3B7C3F8EA4EA}"/>
    <cellStyle name="Separador de milhares 26 4 3" xfId="14857" xr:uid="{84BE289B-B611-4E77-BD48-4094446CF298}"/>
    <cellStyle name="Separador de milhares 26 5" xfId="12722" xr:uid="{C68488C0-F923-44A1-AE0A-CB4BAE838DAA}"/>
    <cellStyle name="Separador de milhares 26 5 2" xfId="15610" xr:uid="{B631AE3B-1C99-4B91-8D68-C86E0C0E463C}"/>
    <cellStyle name="Separador de milhares 26 6" xfId="14218" xr:uid="{5C2D5C2C-E7D7-4191-8B02-2445FEDB82C8}"/>
    <cellStyle name="Separador de milhares 27" xfId="9969" xr:uid="{53A46528-01F5-4E18-8BA9-78A1E5E145CB}"/>
    <cellStyle name="Separador de milhares 27 2" xfId="9970" xr:uid="{5B8FEFFE-BB84-4478-8EF1-1DB81F5679ED}"/>
    <cellStyle name="Separador de milhares 27 2 2" xfId="11015" xr:uid="{D2B3458E-E8E0-4EC7-9843-53AD888D1074}"/>
    <cellStyle name="Separador de milhares 27 2 2 2" xfId="11967" xr:uid="{8591773B-14C2-4AD4-9ADB-F17563AD061D}"/>
    <cellStyle name="Separador de milhares 27 2 2 2 2" xfId="13868" xr:uid="{A96987B2-A765-4CF6-94EA-BF95A591D909}"/>
    <cellStyle name="Separador de milhares 27 2 2 2 2 2" xfId="16720" xr:uid="{01500F17-37ED-432F-BCAC-FA518001D81D}"/>
    <cellStyle name="Separador de milhares 27 2 2 2 3" xfId="15259" xr:uid="{225846D1-D282-4824-90E7-D0DB17C803AB}"/>
    <cellStyle name="Separador de milhares 27 2 2 3" xfId="13068" xr:uid="{A1E8B197-4B82-4FA2-9DFD-53A492A71D9B}"/>
    <cellStyle name="Separador de milhares 27 2 2 3 2" xfId="15922" xr:uid="{4ECEBE39-42C2-43C7-AAB3-6538EC03A49E}"/>
    <cellStyle name="Separador de milhares 27 2 2 4" xfId="14461" xr:uid="{D7FBEA9C-5CDD-4E56-9CC6-9A5BBCC27A41}"/>
    <cellStyle name="Separador de milhares 27 2 3" xfId="11566" xr:uid="{EE37082A-181F-4126-BA01-B05C41361108}"/>
    <cellStyle name="Separador de milhares 27 2 3 2" xfId="13469" xr:uid="{B7D9F2A6-EAA7-4C32-9E9B-3A546A27D88C}"/>
    <cellStyle name="Separador de milhares 27 2 3 2 2" xfId="16321" xr:uid="{715074A4-FE4F-4942-8489-652771E7E970}"/>
    <cellStyle name="Separador de milhares 27 2 3 3" xfId="14860" xr:uid="{FC153547-A18B-4493-B596-32FB9D901F11}"/>
    <cellStyle name="Separador de milhares 27 3" xfId="11014" xr:uid="{12AF3669-821D-44DE-97B1-FD1392E99DE3}"/>
    <cellStyle name="Separador de milhares 27 3 2" xfId="11966" xr:uid="{1E73AFDB-27BF-47A4-816F-F36A75465EC9}"/>
    <cellStyle name="Separador de milhares 27 3 2 2" xfId="13867" xr:uid="{DA4DC4D4-DE8F-4C22-A25E-24764C3DFFF7}"/>
    <cellStyle name="Separador de milhares 27 3 2 2 2" xfId="16719" xr:uid="{9FDC0020-A4C3-4C14-AEAB-CC4443F98682}"/>
    <cellStyle name="Separador de milhares 27 3 2 3" xfId="15258" xr:uid="{1B0D9675-2F82-4321-8C6E-70D791CE77EF}"/>
    <cellStyle name="Separador de milhares 27 3 3" xfId="13067" xr:uid="{36537C2A-4F0D-4FAA-8F98-2B34F64B1C70}"/>
    <cellStyle name="Separador de milhares 27 3 3 2" xfId="15921" xr:uid="{1F894085-26AA-4A6B-8494-DB9EFF03ED00}"/>
    <cellStyle name="Separador de milhares 27 3 4" xfId="14460" xr:uid="{6A548A1F-FFAE-432E-8F0A-79824BF0F158}"/>
    <cellStyle name="Separador de milhares 27 4" xfId="11565" xr:uid="{EE3BC5DC-1EEC-42AD-96DD-025306ACB942}"/>
    <cellStyle name="Separador de milhares 27 4 2" xfId="13468" xr:uid="{50A9B7A8-E6F2-4082-9D31-B909F702B911}"/>
    <cellStyle name="Separador de milhares 27 4 2 2" xfId="16320" xr:uid="{F58CF194-6F0E-4903-BCBB-F5C8FE4C6139}"/>
    <cellStyle name="Separador de milhares 27 4 3" xfId="14859" xr:uid="{3CEA02DC-5030-4969-B6F0-5ABFA9924A9B}"/>
    <cellStyle name="Separador de milhares 28" xfId="568" xr:uid="{86D85CCA-2880-4C82-B364-1550722BFD64}"/>
    <cellStyle name="Separador de milhares 28 2" xfId="9971" xr:uid="{46D99EEE-3581-44D7-939C-B89797795FF4}"/>
    <cellStyle name="Separador de milhares 28 2 2" xfId="9972" xr:uid="{D84B757C-6867-4C48-B3FA-95549E4CD101}"/>
    <cellStyle name="Separador de milhares 28 2 2 2" xfId="11017" xr:uid="{99A00D12-4733-4AB7-8F58-16A4DC0F821D}"/>
    <cellStyle name="Separador de milhares 28 2 2 2 2" xfId="11969" xr:uid="{573AA86B-B06E-4F25-AAE8-8A1177FC32E6}"/>
    <cellStyle name="Separador de milhares 28 2 2 2 2 2" xfId="13870" xr:uid="{0A2192D4-A18F-45A3-B430-98200AB6634F}"/>
    <cellStyle name="Separador de milhares 28 2 2 2 2 2 2" xfId="16722" xr:uid="{43EA799F-CACC-4827-B18B-CF80810B8FD9}"/>
    <cellStyle name="Separador de milhares 28 2 2 2 2 3" xfId="15261" xr:uid="{9F2CDB63-89EF-4B5D-97DB-9833851DF64D}"/>
    <cellStyle name="Separador de milhares 28 2 2 2 3" xfId="13070" xr:uid="{691382A7-2FF7-4EAA-81FB-1DD8287FB883}"/>
    <cellStyle name="Separador de milhares 28 2 2 2 3 2" xfId="15924" xr:uid="{C54B0DB8-49A1-4440-89E2-6368B9D75F16}"/>
    <cellStyle name="Separador de milhares 28 2 2 2 4" xfId="14463" xr:uid="{F6FB70AC-D7E0-48BB-BC75-29F49553F6B5}"/>
    <cellStyle name="Separador de milhares 28 2 2 3" xfId="11568" xr:uid="{A32CF361-E587-46B5-A632-7E6D7BCE3EE2}"/>
    <cellStyle name="Separador de milhares 28 2 2 3 2" xfId="13471" xr:uid="{D9C0A777-84D0-4F4F-A2A5-B3205D4FB133}"/>
    <cellStyle name="Separador de milhares 28 2 2 3 2 2" xfId="16323" xr:uid="{7F4F7522-61DE-4E45-81AC-DD956C3901B2}"/>
    <cellStyle name="Separador de milhares 28 2 2 3 3" xfId="14862" xr:uid="{918DC93B-0D76-4C55-982A-D94D53B8D166}"/>
    <cellStyle name="Separador de milhares 28 2 3" xfId="9973" xr:uid="{39A18FB6-7042-446D-965D-53DD8B60FD2F}"/>
    <cellStyle name="Separador de milhares 28 2 3 2" xfId="11018" xr:uid="{7F037480-BA3E-4216-91B5-39BDDED0D7C8}"/>
    <cellStyle name="Separador de milhares 28 2 3 2 2" xfId="11970" xr:uid="{DD8386AA-BF1D-48FF-AE48-8B90D8E53358}"/>
    <cellStyle name="Separador de milhares 28 2 3 2 2 2" xfId="13871" xr:uid="{B3F2DC1A-C11E-45BD-AF94-73E31B9F5927}"/>
    <cellStyle name="Separador de milhares 28 2 3 2 2 2 2" xfId="16723" xr:uid="{F0BCF1AC-F6F1-4948-AB6D-B4EA3A9239D6}"/>
    <cellStyle name="Separador de milhares 28 2 3 2 2 3" xfId="15262" xr:uid="{FC3F556E-AF68-4843-A944-726F98EC9D28}"/>
    <cellStyle name="Separador de milhares 28 2 3 2 3" xfId="13071" xr:uid="{D6ACF119-3D09-4E1B-8A64-430B772025D1}"/>
    <cellStyle name="Separador de milhares 28 2 3 2 3 2" xfId="15925" xr:uid="{036335A4-6FD4-43DF-9CC5-F558866EE60D}"/>
    <cellStyle name="Separador de milhares 28 2 3 2 4" xfId="14464" xr:uid="{66D24337-A069-4212-A7F2-19A240C09D8A}"/>
    <cellStyle name="Separador de milhares 28 2 3 3" xfId="11569" xr:uid="{4AEDA620-1E61-412F-8A2D-A84958FCB2CE}"/>
    <cellStyle name="Separador de milhares 28 2 3 3 2" xfId="13472" xr:uid="{874CC56C-6707-42F5-A26A-CBA5D538F567}"/>
    <cellStyle name="Separador de milhares 28 2 3 3 2 2" xfId="16324" xr:uid="{2EF68BB1-D84A-416F-AC1D-585C74563262}"/>
    <cellStyle name="Separador de milhares 28 2 3 3 3" xfId="14863" xr:uid="{E1C373C7-7B56-4E39-AE2C-847B1A9224F7}"/>
    <cellStyle name="Separador de milhares 28 2 4" xfId="11016" xr:uid="{AF654505-A9C4-4219-BC96-91FAFB57B8CB}"/>
    <cellStyle name="Separador de milhares 28 2 4 2" xfId="11968" xr:uid="{A2892E01-C57F-42E2-B2E4-41EC0F265A9A}"/>
    <cellStyle name="Separador de milhares 28 2 4 2 2" xfId="13869" xr:uid="{3B7E825E-6AAA-425D-983A-1AF7C818BB6D}"/>
    <cellStyle name="Separador de milhares 28 2 4 2 2 2" xfId="16721" xr:uid="{9EC713D3-D9DE-4D02-A7F2-795B5557BB8A}"/>
    <cellStyle name="Separador de milhares 28 2 4 2 3" xfId="15260" xr:uid="{9EBA5D7E-4CEE-46A7-847B-B9BFEC348E2B}"/>
    <cellStyle name="Separador de milhares 28 2 4 3" xfId="13069" xr:uid="{A619B914-C9D9-4EBF-A855-B4EF50FF7B68}"/>
    <cellStyle name="Separador de milhares 28 2 4 3 2" xfId="15923" xr:uid="{3313ED5A-6613-4CC6-9F40-8D4340FCFEB7}"/>
    <cellStyle name="Separador de milhares 28 2 4 4" xfId="14462" xr:uid="{E9B7EAD1-297F-4BC1-B524-D47EF7FC6AC8}"/>
    <cellStyle name="Separador de milhares 28 2 5" xfId="11567" xr:uid="{23C97642-6CAD-4823-921D-99CE64EC038E}"/>
    <cellStyle name="Separador de milhares 28 2 5 2" xfId="13470" xr:uid="{414D23CC-9161-4AB6-BAAC-4166DE1F857C}"/>
    <cellStyle name="Separador de milhares 28 2 5 2 2" xfId="16322" xr:uid="{3AB841E0-8C98-4A5F-BF69-ED1937EF7FAF}"/>
    <cellStyle name="Separador de milhares 28 2 5 3" xfId="14861" xr:uid="{2200CF39-839C-4DD2-B30E-ABA8E9E18870}"/>
    <cellStyle name="Separador de milhares 28 3" xfId="9974" xr:uid="{1A141135-2601-4DBA-A5AB-A106A11CAE82}"/>
    <cellStyle name="Separador de milhares 28 4" xfId="9975" xr:uid="{DBB50EAC-7939-4AC2-A7C8-F2C111C6D10F}"/>
    <cellStyle name="Separador de milhares 28 5" xfId="10637" xr:uid="{2FF94283-665E-43C2-AD20-73E1BC141427}"/>
    <cellStyle name="Separador de milhares 28 5 2" xfId="11813" xr:uid="{80803031-DA98-46FF-BD01-66B51E9BF1CB}"/>
    <cellStyle name="Separador de milhares 28 5 2 2" xfId="13714" xr:uid="{F7E7C2B3-007A-400B-8A42-76C9221BE705}"/>
    <cellStyle name="Separador de milhares 28 5 2 2 2" xfId="16566" xr:uid="{1406161D-8B53-4457-97B7-F7FF80C840F4}"/>
    <cellStyle name="Separador de milhares 28 5 2 3" xfId="15105" xr:uid="{A535B34C-616C-44AD-8EB7-7C63082E9CF1}"/>
    <cellStyle name="Separador de milhares 28 5 3" xfId="12824" xr:uid="{3A149213-1791-41C6-B31C-C52C8F67C434}"/>
    <cellStyle name="Separador de milhares 28 5 3 2" xfId="15701" xr:uid="{835B1137-777A-4412-8DA0-C16088DF13FA}"/>
    <cellStyle name="Separador de milhares 28 5 4" xfId="14307" xr:uid="{FBFFB945-8D99-4EBB-A8B5-3E6CB1D38E87}"/>
    <cellStyle name="Separador de milhares 28 6" xfId="11400" xr:uid="{8D8F3F1D-2897-4569-8789-124366ED575B}"/>
    <cellStyle name="Separador de milhares 28 6 2" xfId="13315" xr:uid="{5134D791-76D7-430A-BB96-528BA686F7E9}"/>
    <cellStyle name="Separador de milhares 28 6 2 2" xfId="16167" xr:uid="{BC46287B-16A5-4FE4-8500-8F082F0DE940}"/>
    <cellStyle name="Separador de milhares 28 6 3" xfId="14706" xr:uid="{3E31FD8B-1C3F-4E36-8E21-D21D97D3697E}"/>
    <cellStyle name="Separador de milhares 28 7" xfId="12614" xr:uid="{D1D54170-3442-4BAA-BAF1-EE1D35A281CB}"/>
    <cellStyle name="Separador de milhares 28 7 2" xfId="15507" xr:uid="{4F5A4D1A-102E-429B-BB53-8383E2A01A84}"/>
    <cellStyle name="Separador de milhares 28 8" xfId="14114" xr:uid="{B1DCF85F-256F-444D-980F-D6273AE7A490}"/>
    <cellStyle name="Separador de milhares 28_Cash Alu" xfId="9976" xr:uid="{5DA6F56C-C044-4A88-BE3D-9DBCFCAD3FB1}"/>
    <cellStyle name="Separador de milhares 29" xfId="9977" xr:uid="{7494D8D6-BD5C-4681-8850-9247D1B86DBA}"/>
    <cellStyle name="Separador de milhares 29 2" xfId="9978" xr:uid="{5A2101EB-897E-4338-B76C-37BE4F136B97}"/>
    <cellStyle name="Separador de milhares 29 2 2" xfId="11020" xr:uid="{D5E227F5-9550-46DF-812D-1F0904AB2D34}"/>
    <cellStyle name="Separador de milhares 29 2 2 2" xfId="11972" xr:uid="{09FF68F4-ED55-4FC8-835A-92CFC0AEE587}"/>
    <cellStyle name="Separador de milhares 29 2 2 2 2" xfId="13873" xr:uid="{88DA9EAD-73E0-40CD-91FF-CAAF14317E16}"/>
    <cellStyle name="Separador de milhares 29 2 2 2 2 2" xfId="16725" xr:uid="{AB0ED1F2-08F5-43B5-932C-3EACEA30E6A0}"/>
    <cellStyle name="Separador de milhares 29 2 2 2 3" xfId="15264" xr:uid="{A887D440-6941-4874-A4C8-B3DC59E2AA8A}"/>
    <cellStyle name="Separador de milhares 29 2 2 3" xfId="13073" xr:uid="{B8DA3227-9B83-400B-A4D3-F461D58344BA}"/>
    <cellStyle name="Separador de milhares 29 2 2 3 2" xfId="15927" xr:uid="{10E4BB9F-920C-40AC-B7F4-D0C817040232}"/>
    <cellStyle name="Separador de milhares 29 2 2 4" xfId="14466" xr:uid="{821C87C5-9F77-45B0-9A9E-57262AD77ACF}"/>
    <cellStyle name="Separador de milhares 29 2 3" xfId="11571" xr:uid="{B5314709-A373-466E-AD13-2DC08AF519E1}"/>
    <cellStyle name="Separador de milhares 29 2 3 2" xfId="13474" xr:uid="{36651832-57EE-497C-B3EA-52865857E995}"/>
    <cellStyle name="Separador de milhares 29 2 3 2 2" xfId="16326" xr:uid="{8017CA93-61FA-4B1F-8A90-9EBCFBD280B7}"/>
    <cellStyle name="Separador de milhares 29 2 3 3" xfId="14865" xr:uid="{BC4DEE40-39C3-42A4-AEC5-C840CFBEC5CB}"/>
    <cellStyle name="Separador de milhares 29 2 4" xfId="12725" xr:uid="{7AA4B5EE-3DB9-4B3B-BF01-B50831FF66EC}"/>
    <cellStyle name="Separador de milhares 29 2 4 2" xfId="15613" xr:uid="{499861DF-E827-47BE-972B-6133288CD278}"/>
    <cellStyle name="Separador de milhares 29 2 5" xfId="14221" xr:uid="{1C7D848A-DC08-4605-9859-D82A49BE5E46}"/>
    <cellStyle name="Separador de milhares 29 3" xfId="11019" xr:uid="{B081C8B1-9AA0-4927-851D-441729B1FE27}"/>
    <cellStyle name="Separador de milhares 29 3 2" xfId="11971" xr:uid="{FB6DAED8-2BDA-4A9E-9EDB-7F990072D670}"/>
    <cellStyle name="Separador de milhares 29 3 2 2" xfId="13872" xr:uid="{FECF7784-F271-421F-8301-1D18215465AD}"/>
    <cellStyle name="Separador de milhares 29 3 2 2 2" xfId="16724" xr:uid="{F685A5F1-640B-4B8B-9263-5A9BFD6B39E2}"/>
    <cellStyle name="Separador de milhares 29 3 2 3" xfId="15263" xr:uid="{81D95CCF-F1A5-4FC2-9DDE-210B5F8867F8}"/>
    <cellStyle name="Separador de milhares 29 3 3" xfId="13072" xr:uid="{C9435D8D-55D7-4197-ACCA-ED86361BA990}"/>
    <cellStyle name="Separador de milhares 29 3 3 2" xfId="15926" xr:uid="{14C58BCC-E366-4947-B5E0-4DF76664D525}"/>
    <cellStyle name="Separador de milhares 29 3 4" xfId="14465" xr:uid="{0FD2EB13-8032-4ABB-A9DA-4A01EAA4F87B}"/>
    <cellStyle name="Separador de milhares 29 4" xfId="11570" xr:uid="{16C4E4E6-484C-4CC7-AE3A-76367BF0885B}"/>
    <cellStyle name="Separador de milhares 29 4 2" xfId="13473" xr:uid="{0D85924B-A57B-4ADD-8047-78A0044B0F41}"/>
    <cellStyle name="Separador de milhares 29 4 2 2" xfId="16325" xr:uid="{653EB70C-7A76-42B0-A738-CD11D09FD14C}"/>
    <cellStyle name="Separador de milhares 29 4 3" xfId="14864" xr:uid="{ACA2D7CC-81C3-4B8D-A5B8-FE9E6AD2887A}"/>
    <cellStyle name="Separador de milhares 29 5" xfId="12724" xr:uid="{F7AE9006-3653-41D7-9062-BB1E9A717AAA}"/>
    <cellStyle name="Separador de milhares 29 5 2" xfId="15612" xr:uid="{1C03FB7F-17F7-4A76-83A8-A5BDD3340785}"/>
    <cellStyle name="Separador de milhares 29 6" xfId="14220" xr:uid="{171EC717-E2E3-41B7-AFE5-A91E890EEADA}"/>
    <cellStyle name="Separador de milhares 3" xfId="513" xr:uid="{ED29B3CC-BAEB-4CC8-A5A7-7A889066E647}"/>
    <cellStyle name="Separador de milhares 3 10" xfId="11572" xr:uid="{4CA1F24B-54DD-4E55-A680-421B93C6B6FC}"/>
    <cellStyle name="Separador de milhares 3 10 2" xfId="13475" xr:uid="{0991E6BD-8079-4757-94B6-FE3F2112F341}"/>
    <cellStyle name="Separador de milhares 3 10 2 2" xfId="16327" xr:uid="{1933AFAD-179D-4649-B9FB-428DC5100FDF}"/>
    <cellStyle name="Separador de milhares 3 10 3" xfId="14866" xr:uid="{C7538297-AB3B-4A36-B467-276A77D5E981}"/>
    <cellStyle name="Separador de milhares 3 11" xfId="9979" xr:uid="{F2B1A4D7-7249-4E60-8E76-931CB7F46D69}"/>
    <cellStyle name="Separador de milhares 3 12" xfId="17405" xr:uid="{F1D63FFC-DAA0-4ADD-B8CA-24AC52F1B6B4}"/>
    <cellStyle name="Separador de milhares 3 2" xfId="9980" xr:uid="{2EB1E68B-DEC1-47EB-803F-A6369C443F79}"/>
    <cellStyle name="Separador de milhares 3 2 2" xfId="9981" xr:uid="{21D9E59E-6B7E-408D-B25E-7D48CF5D4047}"/>
    <cellStyle name="Separador de milhares 3 2 2 2" xfId="11023" xr:uid="{9F967D00-4410-4990-9573-F7736849DEFA}"/>
    <cellStyle name="Separador de milhares 3 2 2 2 2" xfId="11975" xr:uid="{3D02327C-BBB0-4193-959C-0CE7DB45FE3C}"/>
    <cellStyle name="Separador de milhares 3 2 2 2 2 2" xfId="13876" xr:uid="{1EBF0C82-B1FC-490D-9C83-2292438C521B}"/>
    <cellStyle name="Separador de milhares 3 2 2 2 2 2 2" xfId="16728" xr:uid="{CDBADB32-B277-493A-AA52-78F438A3361D}"/>
    <cellStyle name="Separador de milhares 3 2 2 2 2 3" xfId="15267" xr:uid="{FE76FD7C-37B5-4C85-8886-05097B48C505}"/>
    <cellStyle name="Separador de milhares 3 2 2 2 3" xfId="13076" xr:uid="{9C6739A5-8E11-41BA-83AC-79EBFA73598A}"/>
    <cellStyle name="Separador de milhares 3 2 2 2 3 2" xfId="15930" xr:uid="{D9E2E9F9-E092-4E03-85CA-C2298E36859A}"/>
    <cellStyle name="Separador de milhares 3 2 2 2 4" xfId="14469" xr:uid="{8BF628C5-31A1-430C-8A0B-B3F8FDBFC5F1}"/>
    <cellStyle name="Separador de milhares 3 2 2 3" xfId="11574" xr:uid="{F8370A7F-B252-43C4-ACC9-DDE5FA9383C8}"/>
    <cellStyle name="Separador de milhares 3 2 2 3 2" xfId="13477" xr:uid="{2E197AD3-5082-4156-9924-2FF6D1068CEA}"/>
    <cellStyle name="Separador de milhares 3 2 2 3 2 2" xfId="16329" xr:uid="{6DE9C22F-BB90-4AD6-98E1-F5C2C86326E5}"/>
    <cellStyle name="Separador de milhares 3 2 2 3 3" xfId="14868" xr:uid="{AF62EDA8-9900-420E-9682-7E13598D1E91}"/>
    <cellStyle name="Separador de milhares 3 2 3" xfId="9982" xr:uid="{18D9FBCA-C2A1-480E-8E3B-BDB316DD3D6E}"/>
    <cellStyle name="Separador de milhares 3 2 3 2" xfId="11024" xr:uid="{BB17A99C-195E-490B-B284-FBD638EFCCA4}"/>
    <cellStyle name="Separador de milhares 3 2 3 2 2" xfId="11976" xr:uid="{2EA51AA9-4341-4BDF-85E3-E53C8B146343}"/>
    <cellStyle name="Separador de milhares 3 2 3 2 2 2" xfId="13877" xr:uid="{D0D6238C-AB8C-4EC4-9A48-3AE66FD26C3C}"/>
    <cellStyle name="Separador de milhares 3 2 3 2 2 2 2" xfId="16729" xr:uid="{7B72AF69-8A4F-4273-A06E-076FF88BE1B8}"/>
    <cellStyle name="Separador de milhares 3 2 3 2 2 3" xfId="15268" xr:uid="{A0269885-F78F-4E6B-B834-4A036D7309A7}"/>
    <cellStyle name="Separador de milhares 3 2 3 2 3" xfId="13077" xr:uid="{8EBF986E-632D-4A6D-A62A-BCE3918DECC7}"/>
    <cellStyle name="Separador de milhares 3 2 3 2 3 2" xfId="15931" xr:uid="{5FCF87E9-8013-4B4D-8783-C334F4DFCD59}"/>
    <cellStyle name="Separador de milhares 3 2 3 2 4" xfId="14470" xr:uid="{79A3EA88-DF66-4BBE-BE7B-5E6B411CD471}"/>
    <cellStyle name="Separador de milhares 3 2 3 3" xfId="11575" xr:uid="{DCFFACAF-0A06-4CE3-AE9C-B2F33FDE8ADE}"/>
    <cellStyle name="Separador de milhares 3 2 3 3 2" xfId="13478" xr:uid="{F80A4CDA-9A93-432E-90F1-C5E598C913E8}"/>
    <cellStyle name="Separador de milhares 3 2 3 3 2 2" xfId="16330" xr:uid="{14FD676A-87F7-4C31-A885-D02139BFF226}"/>
    <cellStyle name="Separador de milhares 3 2 3 3 3" xfId="14869" xr:uid="{0E381570-8C81-4309-A752-3179FAF67C6C}"/>
    <cellStyle name="Separador de milhares 3 2 4" xfId="11022" xr:uid="{EBA76033-5BFD-46C3-B40F-7B4003300B7C}"/>
    <cellStyle name="Separador de milhares 3 2 4 2" xfId="11974" xr:uid="{F80789A4-DA46-4375-9B8E-A6A9E45D64A6}"/>
    <cellStyle name="Separador de milhares 3 2 4 2 2" xfId="13875" xr:uid="{19E31886-557E-4E52-A0E1-6F8672A802B6}"/>
    <cellStyle name="Separador de milhares 3 2 4 2 2 2" xfId="16727" xr:uid="{8F4434B3-2294-4469-A199-885653F2653C}"/>
    <cellStyle name="Separador de milhares 3 2 4 2 3" xfId="15266" xr:uid="{B5DE025A-E4CA-4631-8573-5C6416788A90}"/>
    <cellStyle name="Separador de milhares 3 2 4 3" xfId="13075" xr:uid="{2D502FC6-2ECF-41C6-A3AB-D2F06053EE19}"/>
    <cellStyle name="Separador de milhares 3 2 4 3 2" xfId="15929" xr:uid="{D1EE86A0-5EE2-480F-9C65-528E4C8AFC5D}"/>
    <cellStyle name="Separador de milhares 3 2 4 4" xfId="14468" xr:uid="{2F6A7751-BE72-4905-927A-D2B4D3A2059A}"/>
    <cellStyle name="Separador de milhares 3 2 5" xfId="11573" xr:uid="{9A9CABD8-5C1F-4BB9-9B39-2FE846853950}"/>
    <cellStyle name="Separador de milhares 3 2 5 2" xfId="13476" xr:uid="{FDFF3F2F-5ED4-46C3-A79B-1F34B81BA713}"/>
    <cellStyle name="Separador de milhares 3 2 5 2 2" xfId="16328" xr:uid="{16D205C5-6C7D-46B1-A163-AA2F71FDA727}"/>
    <cellStyle name="Separador de milhares 3 2 5 3" xfId="14867" xr:uid="{2DCFFE44-3E51-4A41-BAB8-3CEFBAD8E0B5}"/>
    <cellStyle name="Separador de milhares 3 2 6" xfId="17418" xr:uid="{3F9BFFB8-E496-4FC6-8AAF-F40272B4DC0D}"/>
    <cellStyle name="Separador de milhares 3 3" xfId="9983" xr:uid="{3CB0A6B5-387D-4FE3-A0CF-03A44D03CF95}"/>
    <cellStyle name="Separador de milhares 3 3 2" xfId="9984" xr:uid="{41891E38-B36B-4B1A-A08F-DB2E3F5C57E2}"/>
    <cellStyle name="Separador de milhares 3 3 2 2" xfId="11026" xr:uid="{8FF88928-F04F-49C3-A089-2250514053D5}"/>
    <cellStyle name="Separador de milhares 3 3 2 2 2" xfId="11978" xr:uid="{5F695BAA-A0F8-40FE-B09B-24A71469C013}"/>
    <cellStyle name="Separador de milhares 3 3 2 2 2 2" xfId="13879" xr:uid="{E6590A5F-9CD6-43DE-969B-46AFBD223E9B}"/>
    <cellStyle name="Separador de milhares 3 3 2 2 2 2 2" xfId="16731" xr:uid="{35E60E91-DFD1-4759-8E17-51E893D739E3}"/>
    <cellStyle name="Separador de milhares 3 3 2 2 2 3" xfId="15270" xr:uid="{9DAB4DDD-FF94-41BE-8ED4-D746B07BF926}"/>
    <cellStyle name="Separador de milhares 3 3 2 2 3" xfId="13079" xr:uid="{2F876AB1-E97F-454B-8776-003BB64B2E3F}"/>
    <cellStyle name="Separador de milhares 3 3 2 2 3 2" xfId="15933" xr:uid="{CE283155-BCF0-42B2-AC91-64CFA53DE6AA}"/>
    <cellStyle name="Separador de milhares 3 3 2 2 4" xfId="14472" xr:uid="{44848F8C-6F32-4B8D-B880-8705159F6D53}"/>
    <cellStyle name="Separador de milhares 3 3 2 3" xfId="11577" xr:uid="{4378251B-D78D-46C8-A2B3-19D469893F2D}"/>
    <cellStyle name="Separador de milhares 3 3 2 3 2" xfId="13480" xr:uid="{B0504AC6-3EA7-4D79-8547-CFDDA1302695}"/>
    <cellStyle name="Separador de milhares 3 3 2 3 2 2" xfId="16332" xr:uid="{3B0953D3-9285-4583-88CD-1377D5689F4D}"/>
    <cellStyle name="Separador de milhares 3 3 2 3 3" xfId="14871" xr:uid="{C5CA48F7-2E81-47D7-B49E-B0325B96E69E}"/>
    <cellStyle name="Separador de milhares 3 3 3" xfId="9985" xr:uid="{9FB1FCB0-9F4B-415D-BB55-4E54763F0294}"/>
    <cellStyle name="Separador de milhares 3 3 3 2" xfId="11027" xr:uid="{88A3D4FA-0FF5-4C66-8215-0D6911A08741}"/>
    <cellStyle name="Separador de milhares 3 3 3 2 2" xfId="11979" xr:uid="{BE429281-957F-4B27-A2D4-2711F131E003}"/>
    <cellStyle name="Separador de milhares 3 3 3 2 2 2" xfId="13880" xr:uid="{3BE3E5C0-D862-4286-9978-47327A826699}"/>
    <cellStyle name="Separador de milhares 3 3 3 2 2 2 2" xfId="16732" xr:uid="{53E4AE42-9FCA-4E1B-B8D0-04189CD1CAC4}"/>
    <cellStyle name="Separador de milhares 3 3 3 2 2 3" xfId="15271" xr:uid="{8BAD8048-CAE9-4357-A479-181B6BED5CDE}"/>
    <cellStyle name="Separador de milhares 3 3 3 2 3" xfId="13080" xr:uid="{96D036E7-8AE2-4F3C-99EC-76C13228D943}"/>
    <cellStyle name="Separador de milhares 3 3 3 2 3 2" xfId="15934" xr:uid="{3E21DFC2-81FC-47EC-9FFC-37606AD442C2}"/>
    <cellStyle name="Separador de milhares 3 3 3 2 4" xfId="14473" xr:uid="{32402D67-88BD-404D-A7EB-A81C20C67A21}"/>
    <cellStyle name="Separador de milhares 3 3 3 3" xfId="11578" xr:uid="{4C6E7EA8-5CD6-42E3-BA30-8B0B55E32962}"/>
    <cellStyle name="Separador de milhares 3 3 3 3 2" xfId="13481" xr:uid="{ABD15BB1-8E61-4387-82E7-2AC76B0CFDDB}"/>
    <cellStyle name="Separador de milhares 3 3 3 3 2 2" xfId="16333" xr:uid="{8A07E304-970E-4205-9072-51C02E06360D}"/>
    <cellStyle name="Separador de milhares 3 3 3 3 3" xfId="14872" xr:uid="{AD39ABB4-99CC-4382-892B-569892306D65}"/>
    <cellStyle name="Separador de milhares 3 3 4" xfId="11025" xr:uid="{DD074834-4D9A-4672-8585-ECAD9D822C82}"/>
    <cellStyle name="Separador de milhares 3 3 4 2" xfId="11977" xr:uid="{2F33BAB9-29BA-4B8E-9415-628654FE2552}"/>
    <cellStyle name="Separador de milhares 3 3 4 2 2" xfId="13878" xr:uid="{0AFF067C-BD3D-403F-8DCC-BCBA0057F016}"/>
    <cellStyle name="Separador de milhares 3 3 4 2 2 2" xfId="16730" xr:uid="{3A892E93-21A2-464D-8320-43A6482B8406}"/>
    <cellStyle name="Separador de milhares 3 3 4 2 3" xfId="15269" xr:uid="{E059ED1D-0F0E-4C9C-B778-E358DBA8B2DB}"/>
    <cellStyle name="Separador de milhares 3 3 4 3" xfId="13078" xr:uid="{A531F635-84E1-460B-8194-32EDF8A7F2B5}"/>
    <cellStyle name="Separador de milhares 3 3 4 3 2" xfId="15932" xr:uid="{CAE0125C-4C84-44DC-8271-43EABEEF3A6E}"/>
    <cellStyle name="Separador de milhares 3 3 4 4" xfId="14471" xr:uid="{8CF9EC22-D17D-4499-9815-8ED97FC21CE5}"/>
    <cellStyle name="Separador de milhares 3 3 5" xfId="11576" xr:uid="{59EAA9B2-28D9-4A62-A28D-2234173AAA58}"/>
    <cellStyle name="Separador de milhares 3 3 5 2" xfId="13479" xr:uid="{28E6F59F-6972-4574-9434-B8E43F89D7D1}"/>
    <cellStyle name="Separador de milhares 3 3 5 2 2" xfId="16331" xr:uid="{58346CEC-9999-47A8-9D18-2DD0F21338FB}"/>
    <cellStyle name="Separador de milhares 3 3 5 3" xfId="14870" xr:uid="{2C564184-0148-41E3-84E7-08AB4D73FFC3}"/>
    <cellStyle name="Separador de milhares 3 3 6" xfId="17505" xr:uid="{DACEC336-65AD-40EF-9DCE-2842AE5887DC}"/>
    <cellStyle name="Separador de milhares 3 4" xfId="9986" xr:uid="{4DD8DE9A-1015-41A3-9553-9F3B8DDD5CB7}"/>
    <cellStyle name="Separador de milhares 3 4 2" xfId="9987" xr:uid="{E3E8812D-8B39-435D-BE13-24FB0BB1F308}"/>
    <cellStyle name="Separador de milhares 3 4 2 2" xfId="11029" xr:uid="{E48D4B40-97C4-4549-B33A-E941C815F078}"/>
    <cellStyle name="Separador de milhares 3 4 2 2 2" xfId="11981" xr:uid="{6FC87F5B-4897-44B1-89BF-81FE7B8CA4F9}"/>
    <cellStyle name="Separador de milhares 3 4 2 2 2 2" xfId="13882" xr:uid="{A96C47CF-3875-471C-838D-666BCEEB578B}"/>
    <cellStyle name="Separador de milhares 3 4 2 2 2 2 2" xfId="16734" xr:uid="{48EF5C24-C2C0-484C-B584-30DA55B3F1FF}"/>
    <cellStyle name="Separador de milhares 3 4 2 2 2 3" xfId="15273" xr:uid="{494E91EA-1F5E-4B45-8436-8E5DED4B5717}"/>
    <cellStyle name="Separador de milhares 3 4 2 2 3" xfId="13082" xr:uid="{66E4E2FA-23FD-412E-A306-7E95A565BF98}"/>
    <cellStyle name="Separador de milhares 3 4 2 2 3 2" xfId="15936" xr:uid="{54295763-BB6C-4680-B7B6-632E5CE802E8}"/>
    <cellStyle name="Separador de milhares 3 4 2 2 4" xfId="14475" xr:uid="{665FABD9-B970-4C94-A23E-CA41BD551F29}"/>
    <cellStyle name="Separador de milhares 3 4 2 3" xfId="11580" xr:uid="{4461CB81-C128-4B6E-A0F0-95208055401F}"/>
    <cellStyle name="Separador de milhares 3 4 2 3 2" xfId="13483" xr:uid="{51C7A6E1-AE85-43A9-B5E8-F70058596747}"/>
    <cellStyle name="Separador de milhares 3 4 2 3 2 2" xfId="16335" xr:uid="{F5A94A50-54BA-4B07-8097-54F9A51E494E}"/>
    <cellStyle name="Separador de milhares 3 4 2 3 3" xfId="14874" xr:uid="{0B1112C9-6C9B-49D3-883E-FA46B5F14091}"/>
    <cellStyle name="Separador de milhares 3 4 3" xfId="9988" xr:uid="{37AEF79B-124E-4568-96C6-B3FCAC640962}"/>
    <cellStyle name="Separador de milhares 3 4 3 2" xfId="11030" xr:uid="{D6181FF7-D5C6-425C-B07D-4EFB7C86DBE6}"/>
    <cellStyle name="Separador de milhares 3 4 3 2 2" xfId="11982" xr:uid="{37933DC6-A227-4632-B326-860EA063EED7}"/>
    <cellStyle name="Separador de milhares 3 4 3 2 2 2" xfId="13883" xr:uid="{BA0CB10D-E8D3-459C-9D82-1B98967381DD}"/>
    <cellStyle name="Separador de milhares 3 4 3 2 2 2 2" xfId="16735" xr:uid="{EFFFCED5-58F3-44BE-A6E3-48D80766CC1F}"/>
    <cellStyle name="Separador de milhares 3 4 3 2 2 3" xfId="15274" xr:uid="{0B307BA8-38B6-456C-ADF3-4F59BE8102CA}"/>
    <cellStyle name="Separador de milhares 3 4 3 2 3" xfId="13083" xr:uid="{EBACDBBE-D30C-46F3-801C-279C34C3B87B}"/>
    <cellStyle name="Separador de milhares 3 4 3 2 3 2" xfId="15937" xr:uid="{58656EE5-D5E2-4493-85C7-B9B997528C76}"/>
    <cellStyle name="Separador de milhares 3 4 3 2 4" xfId="14476" xr:uid="{B9737560-5627-4E32-A7CF-21F58CA9CA49}"/>
    <cellStyle name="Separador de milhares 3 4 3 3" xfId="11581" xr:uid="{E1FDB5E3-A7A5-4074-85A3-4711318CFB8C}"/>
    <cellStyle name="Separador de milhares 3 4 3 3 2" xfId="13484" xr:uid="{28473178-2420-4112-885F-557F110A0CB1}"/>
    <cellStyle name="Separador de milhares 3 4 3 3 2 2" xfId="16336" xr:uid="{C74B2D91-1E64-4FC5-A7F8-6DC57106B086}"/>
    <cellStyle name="Separador de milhares 3 4 3 3 3" xfId="14875" xr:uid="{72ACC872-C485-4B61-8E2D-AA4096215C6B}"/>
    <cellStyle name="Separador de milhares 3 4 4" xfId="11028" xr:uid="{AF2B1D30-9A41-4A97-85C3-C8354E1B06CE}"/>
    <cellStyle name="Separador de milhares 3 4 4 2" xfId="11980" xr:uid="{521907FD-5F30-4287-96D4-78953E1E0AC6}"/>
    <cellStyle name="Separador de milhares 3 4 4 2 2" xfId="13881" xr:uid="{B14CA3E5-4168-4058-A8CC-15DE35F39339}"/>
    <cellStyle name="Separador de milhares 3 4 4 2 2 2" xfId="16733" xr:uid="{75306F0C-2DC1-431B-B450-18F0806C367A}"/>
    <cellStyle name="Separador de milhares 3 4 4 2 3" xfId="15272" xr:uid="{02EBDF8B-8543-4EF9-8FD0-8C09C3F620B3}"/>
    <cellStyle name="Separador de milhares 3 4 4 3" xfId="13081" xr:uid="{9ADB8141-5D31-4BCB-8175-07D8A113CB79}"/>
    <cellStyle name="Separador de milhares 3 4 4 3 2" xfId="15935" xr:uid="{139E85C4-9935-48D6-A1BC-B743E4206E34}"/>
    <cellStyle name="Separador de milhares 3 4 4 4" xfId="14474" xr:uid="{0BE13693-04D5-4A61-9624-963D958703EB}"/>
    <cellStyle name="Separador de milhares 3 4 5" xfId="11579" xr:uid="{D7FE4883-12E8-47D0-B0A8-A4033EC9413F}"/>
    <cellStyle name="Separador de milhares 3 4 5 2" xfId="13482" xr:uid="{19CDCA28-05C3-42CF-A8A6-ADA0AE9ECF60}"/>
    <cellStyle name="Separador de milhares 3 4 5 2 2" xfId="16334" xr:uid="{87CF1FE3-8D1A-49AD-89D6-B003FF6363AF}"/>
    <cellStyle name="Separador de milhares 3 4 5 3" xfId="14873" xr:uid="{D50A49B8-49FE-48EF-967B-6977A80F9DD6}"/>
    <cellStyle name="Separador de milhares 3 4 6" xfId="17524" xr:uid="{30E8AB5D-D821-4E6F-918B-C4AD58A8E1FB}"/>
    <cellStyle name="Separador de milhares 3 5" xfId="9989" xr:uid="{95A0669C-FA5B-48E3-BBCC-163E99255A9D}"/>
    <cellStyle name="Separador de milhares 3 5 2" xfId="11031" xr:uid="{466B9F32-1287-4160-BA3A-46314B4B6CF1}"/>
    <cellStyle name="Separador de milhares 3 5 2 2" xfId="11983" xr:uid="{F1DBB687-DC23-4D52-A765-8B61291F89D0}"/>
    <cellStyle name="Separador de milhares 3 5 2 2 2" xfId="13884" xr:uid="{AEA99654-2031-48A7-835C-6032BF975747}"/>
    <cellStyle name="Separador de milhares 3 5 2 2 2 2" xfId="16736" xr:uid="{12F9CE0B-3BDF-4276-AA69-FB9315A49396}"/>
    <cellStyle name="Separador de milhares 3 5 2 2 3" xfId="15275" xr:uid="{68CB7CC6-C506-4693-BB0A-709EB0680344}"/>
    <cellStyle name="Separador de milhares 3 5 2 3" xfId="13084" xr:uid="{499A9B21-7EBE-4F21-B602-35A315BA1072}"/>
    <cellStyle name="Separador de milhares 3 5 2 3 2" xfId="15938" xr:uid="{D2513437-6AEA-404C-AC16-45A104BB34F9}"/>
    <cellStyle name="Separador de milhares 3 5 2 4" xfId="14477" xr:uid="{AEC2B26A-D827-4CB2-937E-8052189167AB}"/>
    <cellStyle name="Separador de milhares 3 5 3" xfId="11582" xr:uid="{713A8577-4AC9-4445-B1A6-EBE08C472442}"/>
    <cellStyle name="Separador de milhares 3 5 3 2" xfId="13485" xr:uid="{76D953B2-C161-40A0-B42D-94224FD7ED44}"/>
    <cellStyle name="Separador de milhares 3 5 3 2 2" xfId="16337" xr:uid="{0C79486F-AABD-49A9-A22D-93A48F95F889}"/>
    <cellStyle name="Separador de milhares 3 5 3 3" xfId="14876" xr:uid="{72EC0428-EFAC-472D-BB83-DD8BE073D31F}"/>
    <cellStyle name="Separador de milhares 3 6" xfId="9990" xr:uid="{3B90496A-152B-4073-B5F2-D9561E277006}"/>
    <cellStyle name="Separador de milhares 3 6 2" xfId="11032" xr:uid="{27BA7146-B2F3-4BAD-810A-C5E374B3D8F9}"/>
    <cellStyle name="Separador de milhares 3 6 2 2" xfId="11984" xr:uid="{20DF4E81-A85E-4D9C-BFBD-4D4D49EF1B04}"/>
    <cellStyle name="Separador de milhares 3 6 2 2 2" xfId="13885" xr:uid="{B1874303-8CDD-4425-A973-F06543D43E9B}"/>
    <cellStyle name="Separador de milhares 3 6 2 2 2 2" xfId="16737" xr:uid="{44EFDEEF-4813-4461-A65B-AC8A7E4BE2A0}"/>
    <cellStyle name="Separador de milhares 3 6 2 2 3" xfId="15276" xr:uid="{89401B0C-2716-4162-A98D-5719121A3E34}"/>
    <cellStyle name="Separador de milhares 3 6 2 3" xfId="13085" xr:uid="{C2C4D4CD-941F-477C-8B4F-C9CD24B04928}"/>
    <cellStyle name="Separador de milhares 3 6 2 3 2" xfId="15939" xr:uid="{287D37CF-E599-4A90-8D6C-5149A4F0E304}"/>
    <cellStyle name="Separador de milhares 3 6 2 4" xfId="14478" xr:uid="{69A8C614-822E-4088-BAEC-297D0482E194}"/>
    <cellStyle name="Separador de milhares 3 6 3" xfId="11583" xr:uid="{6FEA567C-D4FC-446F-AA09-A23E83C4F439}"/>
    <cellStyle name="Separador de milhares 3 6 3 2" xfId="13486" xr:uid="{60DCE2BA-21BE-4944-A130-82BAC34345F6}"/>
    <cellStyle name="Separador de milhares 3 6 3 2 2" xfId="16338" xr:uid="{E196E4E9-D004-4742-A501-A9CFECEDACBA}"/>
    <cellStyle name="Separador de milhares 3 6 3 3" xfId="14877" xr:uid="{F2F499C8-AC22-497C-BAAC-8E5B06ADEDED}"/>
    <cellStyle name="Separador de milhares 3 7" xfId="9991" xr:uid="{82EEF877-9C2A-4452-AC84-C02637FF6CA9}"/>
    <cellStyle name="Separador de milhares 3 7 2" xfId="11033" xr:uid="{BB79068A-AACD-4DB9-B9E3-98E428DD06A3}"/>
    <cellStyle name="Separador de milhares 3 7 2 2" xfId="11985" xr:uid="{DA92C912-18F2-4810-AB08-2796F99007FC}"/>
    <cellStyle name="Separador de milhares 3 7 2 2 2" xfId="13886" xr:uid="{DAED4D94-39F9-4C68-BEDD-8D81974ABAC3}"/>
    <cellStyle name="Separador de milhares 3 7 2 2 2 2" xfId="16738" xr:uid="{2CD83E1E-9642-4C57-8D84-2B5CB3E8313D}"/>
    <cellStyle name="Separador de milhares 3 7 2 2 3" xfId="15277" xr:uid="{F1F9CCAB-6F0C-4EDA-ACD3-C7E36E536018}"/>
    <cellStyle name="Separador de milhares 3 7 2 3" xfId="13086" xr:uid="{CD4E5483-80DC-4CD4-BBA3-62E62FA50A4C}"/>
    <cellStyle name="Separador de milhares 3 7 2 3 2" xfId="15940" xr:uid="{EB0BB0D3-DDCE-45F7-9EEB-8397A97C8B19}"/>
    <cellStyle name="Separador de milhares 3 7 2 4" xfId="14479" xr:uid="{83D5C18A-6941-457C-A39E-7F3D2DC46900}"/>
    <cellStyle name="Separador de milhares 3 7 3" xfId="11584" xr:uid="{380404B9-99BF-4224-8914-9F2781956A18}"/>
    <cellStyle name="Separador de milhares 3 7 3 2" xfId="13487" xr:uid="{B4914F50-AB75-4535-A37A-77393FC3E21C}"/>
    <cellStyle name="Separador de milhares 3 7 3 2 2" xfId="16339" xr:uid="{A3B884DE-150A-4D83-8D05-53E5EA8C7E6C}"/>
    <cellStyle name="Separador de milhares 3 7 3 3" xfId="14878" xr:uid="{7C0B176C-BB9B-4EAA-BB1F-C8451E155867}"/>
    <cellStyle name="Separador de milhares 3 8" xfId="9992" xr:uid="{D63C2179-C58D-4DEA-BF57-443CFEA2DD0C}"/>
    <cellStyle name="Separador de milhares 3 8 2" xfId="11034" xr:uid="{100A4409-B986-4E97-8F9E-1BEBF241E9E6}"/>
    <cellStyle name="Separador de milhares 3 8 2 2" xfId="11986" xr:uid="{835EF432-6674-49F8-9E5E-DB7FDAE94E05}"/>
    <cellStyle name="Separador de milhares 3 8 2 2 2" xfId="13887" xr:uid="{D2785FF2-51DF-491B-AC8B-A4BBA2C3F81F}"/>
    <cellStyle name="Separador de milhares 3 8 2 2 2 2" xfId="16739" xr:uid="{0D19C0B6-C9E1-4D0B-8857-C240BFB6A89B}"/>
    <cellStyle name="Separador de milhares 3 8 2 2 3" xfId="15278" xr:uid="{51704A03-ABBA-4149-8F9D-B04FF83B75F4}"/>
    <cellStyle name="Separador de milhares 3 8 2 3" xfId="13087" xr:uid="{803E0966-DA90-4D23-B31E-F09370BFC459}"/>
    <cellStyle name="Separador de milhares 3 8 2 3 2" xfId="15941" xr:uid="{63A794A3-3402-4EA9-A00D-0C79F99083B1}"/>
    <cellStyle name="Separador de milhares 3 8 2 4" xfId="14480" xr:uid="{966F117D-FFA9-4D7E-8416-83421D7E7BBA}"/>
    <cellStyle name="Separador de milhares 3 8 3" xfId="11585" xr:uid="{D2A179C5-B867-4A97-974E-CB321247B0E0}"/>
    <cellStyle name="Separador de milhares 3 8 3 2" xfId="13488" xr:uid="{D4DDBD4D-A7CE-414E-AFF9-63A87E8C4123}"/>
    <cellStyle name="Separador de milhares 3 8 3 2 2" xfId="16340" xr:uid="{A2B2AFEF-496A-4E51-9C0F-C0CD230E6770}"/>
    <cellStyle name="Separador de milhares 3 8 3 3" xfId="14879" xr:uid="{C3DC8208-94C3-4E8A-9A32-C4FA9CA82A52}"/>
    <cellStyle name="Separador de milhares 3 9" xfId="11021" xr:uid="{A6A17A2A-1793-4D16-BE35-67EF3AA1B057}"/>
    <cellStyle name="Separador de milhares 3 9 2" xfId="11973" xr:uid="{97625E41-ABA0-42E3-ADA7-8AC85E714E3D}"/>
    <cellStyle name="Separador de milhares 3 9 2 2" xfId="13874" xr:uid="{F420F8FD-5566-4A43-B61F-6D84FEA4C410}"/>
    <cellStyle name="Separador de milhares 3 9 2 2 2" xfId="16726" xr:uid="{65CBD9B9-0FEA-4686-A974-0A3393A4C961}"/>
    <cellStyle name="Separador de milhares 3 9 2 3" xfId="15265" xr:uid="{AA13CBA4-81AF-4B7C-93AF-32FD52C7C262}"/>
    <cellStyle name="Separador de milhares 3 9 3" xfId="13074" xr:uid="{9CF56C2B-A31B-475E-B1CF-426EB8DC9212}"/>
    <cellStyle name="Separador de milhares 3 9 3 2" xfId="15928" xr:uid="{F25C911C-3D8C-4858-9F12-9558D3565B93}"/>
    <cellStyle name="Separador de milhares 3 9 4" xfId="14467" xr:uid="{C2D956F6-D528-4D65-8DF6-35D937BC1E37}"/>
    <cellStyle name="Separador de milhares 30" xfId="9993" xr:uid="{F98E8A06-F39E-450E-B428-77761D36B10C}"/>
    <cellStyle name="Separador de milhares 30 2" xfId="9994" xr:uid="{8AA93AA9-7C98-4A45-A95F-3AA707FC1FD6}"/>
    <cellStyle name="Separador de milhares 30 2 2" xfId="11036" xr:uid="{D2C21949-BADF-47C0-9B47-D020B3AC6A2D}"/>
    <cellStyle name="Separador de milhares 30 2 2 2" xfId="11988" xr:uid="{AA6A2A95-7B35-4F95-9C6C-84233C75CF0C}"/>
    <cellStyle name="Separador de milhares 30 2 2 2 2" xfId="13889" xr:uid="{CDC0D7C6-4DDE-45DA-AB8D-618930C29E5D}"/>
    <cellStyle name="Separador de milhares 30 2 2 2 2 2" xfId="16741" xr:uid="{2DE1AC3A-8A6C-4FC7-8792-8D53619E56B6}"/>
    <cellStyle name="Separador de milhares 30 2 2 2 3" xfId="15280" xr:uid="{D0E3EF14-0980-4B90-8BB2-7E679C0FF77D}"/>
    <cellStyle name="Separador de milhares 30 2 2 3" xfId="13089" xr:uid="{B7ECF61D-B192-4E4D-9F69-3E5F5CF4E106}"/>
    <cellStyle name="Separador de milhares 30 2 2 3 2" xfId="15943" xr:uid="{64BB47B3-A9CA-4DF0-AAC0-FAF720D4E135}"/>
    <cellStyle name="Separador de milhares 30 2 2 4" xfId="14482" xr:uid="{97CE7A58-9C3E-4E54-BCA0-E8691348724C}"/>
    <cellStyle name="Separador de milhares 30 2 3" xfId="11587" xr:uid="{47B15AFC-D0D5-4783-8FED-2BC2ACF24C98}"/>
    <cellStyle name="Separador de milhares 30 2 3 2" xfId="13490" xr:uid="{73EFEC06-150B-4D8C-B83F-1BF85CDFDF85}"/>
    <cellStyle name="Separador de milhares 30 2 3 2 2" xfId="16342" xr:uid="{F9343CCF-3BDF-4376-8E55-360143B0FD3D}"/>
    <cellStyle name="Separador de milhares 30 2 3 3" xfId="14881" xr:uid="{14250830-4355-47DA-895A-20EFCB9B76D9}"/>
    <cellStyle name="Separador de milhares 30 3" xfId="11035" xr:uid="{C8C1537A-7300-46D4-981F-896B21C6568B}"/>
    <cellStyle name="Separador de milhares 30 3 2" xfId="11987" xr:uid="{B30344A8-4E09-44E2-B588-D87F7DF59037}"/>
    <cellStyle name="Separador de milhares 30 3 2 2" xfId="13888" xr:uid="{A290B7B9-37CB-4A28-912E-97CAA11ED7D2}"/>
    <cellStyle name="Separador de milhares 30 3 2 2 2" xfId="16740" xr:uid="{BAF9BE59-8B1A-4028-859B-9EF8C81B8582}"/>
    <cellStyle name="Separador de milhares 30 3 2 3" xfId="15279" xr:uid="{E728E625-4DC0-4FA2-9C63-0BDAA8C27404}"/>
    <cellStyle name="Separador de milhares 30 3 3" xfId="13088" xr:uid="{EF5E216D-A875-48FC-A9F9-042A3659E398}"/>
    <cellStyle name="Separador de milhares 30 3 3 2" xfId="15942" xr:uid="{C58227C7-1E61-4F3C-BC7D-89174937F738}"/>
    <cellStyle name="Separador de milhares 30 3 4" xfId="14481" xr:uid="{68A3CC82-38B3-4C5D-A097-D8D9A7834AB5}"/>
    <cellStyle name="Separador de milhares 30 4" xfId="11586" xr:uid="{E9072E67-03FD-4EFA-B0CD-DD6A5B24634A}"/>
    <cellStyle name="Separador de milhares 30 4 2" xfId="13489" xr:uid="{B79977BF-1E22-460D-99A3-3DA21BB49AC2}"/>
    <cellStyle name="Separador de milhares 30 4 2 2" xfId="16341" xr:uid="{F1AEADAA-9E78-4745-88D2-E8F26488A265}"/>
    <cellStyle name="Separador de milhares 30 4 3" xfId="14880" xr:uid="{7A1E1D20-B6E9-45F3-A5C2-4276364FF354}"/>
    <cellStyle name="Separador de milhares 31" xfId="9995" xr:uid="{79DA5304-B2E8-401B-B579-7CB81A35053F}"/>
    <cellStyle name="Separador de milhares 31 2" xfId="9996" xr:uid="{25E47E4D-B3F1-40B8-80C3-5EC0E8429435}"/>
    <cellStyle name="Separador de milhares 31 2 2" xfId="11038" xr:uid="{7414B623-C4A0-4394-A954-A70EAD659C02}"/>
    <cellStyle name="Separador de milhares 31 2 2 2" xfId="11990" xr:uid="{CD6A3CC9-08EB-4D49-BFE2-FF5BFA70EAE7}"/>
    <cellStyle name="Separador de milhares 31 2 2 2 2" xfId="13891" xr:uid="{4715E278-1001-49F2-9B11-D4C63197027B}"/>
    <cellStyle name="Separador de milhares 31 2 2 2 2 2" xfId="16743" xr:uid="{D045D767-9E6C-4BF2-88E1-D1C9E41844AF}"/>
    <cellStyle name="Separador de milhares 31 2 2 2 3" xfId="15282" xr:uid="{F9FF25A9-77F2-4B44-A3BF-FD0B94A9682B}"/>
    <cellStyle name="Separador de milhares 31 2 2 3" xfId="13091" xr:uid="{8E178247-15F4-4F94-BAEE-DDD6ED0663CD}"/>
    <cellStyle name="Separador de milhares 31 2 2 3 2" xfId="15945" xr:uid="{AAF8D62A-9D1D-4B09-A196-5E4C3C2B12EE}"/>
    <cellStyle name="Separador de milhares 31 2 2 4" xfId="14484" xr:uid="{F5E5EC6C-0EB5-4AA8-8990-3EB5EA77F835}"/>
    <cellStyle name="Separador de milhares 31 2 3" xfId="11589" xr:uid="{D60999BD-1BFB-432D-A182-3D98323C7DA7}"/>
    <cellStyle name="Separador de milhares 31 2 3 2" xfId="13492" xr:uid="{8AA55DB2-12AC-4192-BDE3-42081ECFF346}"/>
    <cellStyle name="Separador de milhares 31 2 3 2 2" xfId="16344" xr:uid="{6664D3F7-2BFB-4A63-8BF5-AD1AC66EC50E}"/>
    <cellStyle name="Separador de milhares 31 2 3 3" xfId="14883" xr:uid="{04A498A2-0217-495E-82B0-FA2D8D176364}"/>
    <cellStyle name="Separador de milhares 31 2 4" xfId="12727" xr:uid="{FD96EA21-902A-4964-8CFF-49B3265BDC23}"/>
    <cellStyle name="Separador de milhares 31 2 4 2" xfId="15615" xr:uid="{F5A5406F-6B3D-4AFE-A746-3397BDB0EA45}"/>
    <cellStyle name="Separador de milhares 31 2 5" xfId="14223" xr:uid="{098B54A8-0D65-4980-8CFA-0CF93215BFFC}"/>
    <cellStyle name="Separador de milhares 31 3" xfId="11037" xr:uid="{0BBFB701-2A20-480E-9AC3-AFFA5646DEFD}"/>
    <cellStyle name="Separador de milhares 31 3 2" xfId="11989" xr:uid="{BF0EFA29-9120-438D-9463-D529C8D9C7E2}"/>
    <cellStyle name="Separador de milhares 31 3 2 2" xfId="13890" xr:uid="{0CBC473E-72C5-4099-8170-895E20B2E226}"/>
    <cellStyle name="Separador de milhares 31 3 2 2 2" xfId="16742" xr:uid="{B0E81801-645E-47D1-93F5-438AEBC7685E}"/>
    <cellStyle name="Separador de milhares 31 3 2 3" xfId="15281" xr:uid="{0C5F6A2D-B32A-4325-9A2B-C471B285C782}"/>
    <cellStyle name="Separador de milhares 31 3 3" xfId="13090" xr:uid="{9361676F-3F16-4774-9E5A-E242E52BED20}"/>
    <cellStyle name="Separador de milhares 31 3 3 2" xfId="15944" xr:uid="{79DBB688-E7B6-4291-AA19-E4CE2A16E3DD}"/>
    <cellStyle name="Separador de milhares 31 3 4" xfId="14483" xr:uid="{64953992-B749-44A2-BC49-70829B851211}"/>
    <cellStyle name="Separador de milhares 31 4" xfId="11588" xr:uid="{FB3CF9E1-2EE3-489A-96E5-EC40D7A60BFA}"/>
    <cellStyle name="Separador de milhares 31 4 2" xfId="13491" xr:uid="{187806A4-C110-46C9-A392-F11A56524479}"/>
    <cellStyle name="Separador de milhares 31 4 2 2" xfId="16343" xr:uid="{98EBD262-E9EA-4F90-A877-4E7EFDF62C53}"/>
    <cellStyle name="Separador de milhares 31 4 3" xfId="14882" xr:uid="{C7AB880B-A493-4F60-AB5B-2C1EE32B8ED3}"/>
    <cellStyle name="Separador de milhares 31 5" xfId="12726" xr:uid="{C6F7D57C-131A-4B2A-9051-D206AD893288}"/>
    <cellStyle name="Separador de milhares 31 5 2" xfId="15614" xr:uid="{2B186AD4-2ADB-4D53-A62D-B2BA4540A0F5}"/>
    <cellStyle name="Separador de milhares 31 6" xfId="14222" xr:uid="{14423CD6-CB69-4D0B-A407-1EB5748B1604}"/>
    <cellStyle name="Separador de milhares 32" xfId="9997" xr:uid="{08CC7F9D-9612-41A1-84ED-FC638AE462C9}"/>
    <cellStyle name="Separador de milhares 32 2" xfId="9998" xr:uid="{B49E9AD5-C225-40A5-A9F1-90B2A080BA48}"/>
    <cellStyle name="Separador de milhares 32 2 2" xfId="11040" xr:uid="{031A9617-0E95-44D0-B71B-D2021B810B75}"/>
    <cellStyle name="Separador de milhares 32 2 2 2" xfId="11992" xr:uid="{6BA23EFA-5E73-4F6F-A2A9-42D374652AC1}"/>
    <cellStyle name="Separador de milhares 32 2 2 2 2" xfId="13893" xr:uid="{1A6FAEC5-A493-4446-BD0E-B35AC8DF0D2C}"/>
    <cellStyle name="Separador de milhares 32 2 2 2 2 2" xfId="16745" xr:uid="{4F2390A6-E1E4-4C04-9DAA-276F837C587C}"/>
    <cellStyle name="Separador de milhares 32 2 2 2 3" xfId="15284" xr:uid="{62477E6F-7CE4-4014-8912-23D77714C5ED}"/>
    <cellStyle name="Separador de milhares 32 2 2 3" xfId="13093" xr:uid="{EEC6F628-4C9B-497C-8337-282BF9125871}"/>
    <cellStyle name="Separador de milhares 32 2 2 3 2" xfId="15947" xr:uid="{B486BFB1-19E2-45F2-B239-730E0AD9BDB7}"/>
    <cellStyle name="Separador de milhares 32 2 2 4" xfId="14486" xr:uid="{4AB67E50-CA25-4265-BB57-082FEEFB911F}"/>
    <cellStyle name="Separador de milhares 32 2 3" xfId="11591" xr:uid="{2BF1A807-EF55-4B33-B2F6-13AE986DE01F}"/>
    <cellStyle name="Separador de milhares 32 2 3 2" xfId="13494" xr:uid="{158C4E7B-ED26-4C9A-ABB9-0B6F57BA9D97}"/>
    <cellStyle name="Separador de milhares 32 2 3 2 2" xfId="16346" xr:uid="{8C3CC4AF-D6F5-406D-8952-4D7B516F8F30}"/>
    <cellStyle name="Separador de milhares 32 2 3 3" xfId="14885" xr:uid="{1E78AA2A-5D07-4324-9D9E-FD4EB6945B13}"/>
    <cellStyle name="Separador de milhares 32 3" xfId="11039" xr:uid="{3E2A237F-80C0-4D3E-8B83-29E18B6C155A}"/>
    <cellStyle name="Separador de milhares 32 3 2" xfId="11991" xr:uid="{40E16DD9-36DE-423F-A2C2-F3DDAC33F7C3}"/>
    <cellStyle name="Separador de milhares 32 3 2 2" xfId="13892" xr:uid="{D97F10AF-1E2D-4397-A7F6-37E71889192B}"/>
    <cellStyle name="Separador de milhares 32 3 2 2 2" xfId="16744" xr:uid="{7DEA48BD-271C-4B8F-B3BE-9534062B482E}"/>
    <cellStyle name="Separador de milhares 32 3 2 3" xfId="15283" xr:uid="{61523D0F-D364-4F2F-A26A-3CA5738C8C12}"/>
    <cellStyle name="Separador de milhares 32 3 3" xfId="13092" xr:uid="{AAE0F0B7-7BFD-439C-8B1F-A874DAA09E17}"/>
    <cellStyle name="Separador de milhares 32 3 3 2" xfId="15946" xr:uid="{8686DBFC-B9CE-4377-8F75-197836EDE3C0}"/>
    <cellStyle name="Separador de milhares 32 3 4" xfId="14485" xr:uid="{0AFBAEB9-0468-48BF-AFDE-C2A10F08A150}"/>
    <cellStyle name="Separador de milhares 32 4" xfId="11590" xr:uid="{515E7346-FD8F-4C32-AB4A-29A41C72C01B}"/>
    <cellStyle name="Separador de milhares 32 4 2" xfId="13493" xr:uid="{75AF77E8-2420-4410-99BD-B8B0BB05848E}"/>
    <cellStyle name="Separador de milhares 32 4 2 2" xfId="16345" xr:uid="{527A30DC-1CC6-452A-A32F-80CDE5C17756}"/>
    <cellStyle name="Separador de milhares 32 4 3" xfId="14884" xr:uid="{31CA5B6B-98A3-48BB-9C5A-E055A3111A24}"/>
    <cellStyle name="Separador de milhares 33" xfId="9999" xr:uid="{C6AD8EA6-60DC-454A-8D85-D0E46D9A0D98}"/>
    <cellStyle name="Separador de milhares 33 2" xfId="10000" xr:uid="{66260C12-F0F8-480C-A500-D78E2DF4785C}"/>
    <cellStyle name="Separador de milhares 33 2 2" xfId="10001" xr:uid="{D09C6B24-D792-4233-A879-6530B4397FEF}"/>
    <cellStyle name="Separador de milhares 33 2 2 2" xfId="10002" xr:uid="{AA5FCA96-E9BD-4773-B495-C42C7FAF5E8A}"/>
    <cellStyle name="Separador de milhares 33 2 2 2 2" xfId="11044" xr:uid="{13D5C104-D4E3-4232-B607-B2A3E2B773BA}"/>
    <cellStyle name="Separador de milhares 33 2 2 2 2 2" xfId="11996" xr:uid="{86E9AA6E-01D2-4C20-81FC-D4300164F2A1}"/>
    <cellStyle name="Separador de milhares 33 2 2 2 2 2 2" xfId="13897" xr:uid="{767D72CA-217E-4145-A545-EE0F689AC80C}"/>
    <cellStyle name="Separador de milhares 33 2 2 2 2 2 2 2" xfId="16749" xr:uid="{6FAC9CC4-83F8-43F0-AB66-207881C0623F}"/>
    <cellStyle name="Separador de milhares 33 2 2 2 2 2 3" xfId="15288" xr:uid="{70F8338C-9B0E-48D6-AC3E-844E17C8C4FE}"/>
    <cellStyle name="Separador de milhares 33 2 2 2 2 3" xfId="13097" xr:uid="{4EC12FDC-9572-4615-8F62-A89B0036454B}"/>
    <cellStyle name="Separador de milhares 33 2 2 2 2 3 2" xfId="15951" xr:uid="{E3524C97-F343-4D70-98A0-3B3E363DEDC0}"/>
    <cellStyle name="Separador de milhares 33 2 2 2 2 4" xfId="14490" xr:uid="{FEE88D88-D0C2-4FB2-B8CD-8DAC0F6AEDEA}"/>
    <cellStyle name="Separador de milhares 33 2 2 2 3" xfId="11595" xr:uid="{6678D71C-B8A5-40B2-BA37-E9DE95B8D73E}"/>
    <cellStyle name="Separador de milhares 33 2 2 2 3 2" xfId="13498" xr:uid="{B676CE81-0CCD-4E8A-8422-CDF7E95C6E72}"/>
    <cellStyle name="Separador de milhares 33 2 2 2 3 2 2" xfId="16350" xr:uid="{019B6046-5B01-4DD7-83D4-46130A43BFDD}"/>
    <cellStyle name="Separador de milhares 33 2 2 2 3 3" xfId="14889" xr:uid="{FCBE4FF5-2084-4D14-A16B-560C6FDC2A8A}"/>
    <cellStyle name="Separador de milhares 33 2 2 2 4" xfId="12731" xr:uid="{E99DFA45-F030-448E-8A0F-13125D033E2C}"/>
    <cellStyle name="Separador de milhares 33 2 2 2 4 2" xfId="15619" xr:uid="{0033C6E7-83C0-44ED-8F55-216AE3DD2A09}"/>
    <cellStyle name="Separador de milhares 33 2 2 2 5" xfId="14227" xr:uid="{225077D5-5E32-4BA4-B1CD-E49577C8C132}"/>
    <cellStyle name="Separador de milhares 33 2 2 3" xfId="11043" xr:uid="{B89C0A2A-6203-4CEA-A6B1-4D685D68F955}"/>
    <cellStyle name="Separador de milhares 33 2 2 3 2" xfId="11995" xr:uid="{3E29B264-B364-4549-8F8C-33A7FA9F9A28}"/>
    <cellStyle name="Separador de milhares 33 2 2 3 2 2" xfId="13896" xr:uid="{6453435B-5314-4D3F-B487-64080D726849}"/>
    <cellStyle name="Separador de milhares 33 2 2 3 2 2 2" xfId="16748" xr:uid="{3F38363B-156E-4E02-B37B-54693D1CEA8E}"/>
    <cellStyle name="Separador de milhares 33 2 2 3 2 3" xfId="15287" xr:uid="{F5E2D77C-F546-4E52-80F3-AAF07C889DE5}"/>
    <cellStyle name="Separador de milhares 33 2 2 3 3" xfId="13096" xr:uid="{CEBA271F-29B9-4C26-85A2-E6CA5B471825}"/>
    <cellStyle name="Separador de milhares 33 2 2 3 3 2" xfId="15950" xr:uid="{D604E190-717B-4F69-BB3E-3D6253808023}"/>
    <cellStyle name="Separador de milhares 33 2 2 3 4" xfId="14489" xr:uid="{7CB4C23D-457D-442B-991B-3922219187E5}"/>
    <cellStyle name="Separador de milhares 33 2 2 4" xfId="11594" xr:uid="{7DB7E558-AB6A-46AF-9797-7FA5949AA29C}"/>
    <cellStyle name="Separador de milhares 33 2 2 4 2" xfId="13497" xr:uid="{F08969AC-A7CD-4FBB-9CE8-140CBD75510F}"/>
    <cellStyle name="Separador de milhares 33 2 2 4 2 2" xfId="16349" xr:uid="{6B967717-883D-498D-8204-A9ED289D0A14}"/>
    <cellStyle name="Separador de milhares 33 2 2 4 3" xfId="14888" xr:uid="{71ECFB5E-3FEF-4A35-99DC-65C16AD85C6F}"/>
    <cellStyle name="Separador de milhares 33 2 2 5" xfId="12730" xr:uid="{8F392F04-401C-4D96-8717-762E2C9D0BEE}"/>
    <cellStyle name="Separador de milhares 33 2 2 5 2" xfId="15618" xr:uid="{BB40C248-3540-4797-8840-FDCFE5EA61E9}"/>
    <cellStyle name="Separador de milhares 33 2 2 6" xfId="14226" xr:uid="{B095EAAE-A924-4269-BAF5-89DBD5D07427}"/>
    <cellStyle name="Separador de milhares 33 2 3" xfId="10003" xr:uid="{2BD10884-7CF8-4923-BE46-0EED6E35A8B0}"/>
    <cellStyle name="Separador de milhares 33 2 3 2" xfId="11045" xr:uid="{B456BCBE-67EE-458F-BB0C-FBFB50A870C5}"/>
    <cellStyle name="Separador de milhares 33 2 3 2 2" xfId="11997" xr:uid="{FC1E084F-4DD7-464F-9860-EFE065ECC7D0}"/>
    <cellStyle name="Separador de milhares 33 2 3 2 2 2" xfId="13898" xr:uid="{45384ECA-97B8-48E1-AADA-597D9FE126FF}"/>
    <cellStyle name="Separador de milhares 33 2 3 2 2 2 2" xfId="16750" xr:uid="{E0E8E882-034D-4820-831A-370B745A91A3}"/>
    <cellStyle name="Separador de milhares 33 2 3 2 2 3" xfId="15289" xr:uid="{AEFD2C9A-5205-4942-8CD1-7352B7739F22}"/>
    <cellStyle name="Separador de milhares 33 2 3 2 3" xfId="13098" xr:uid="{4BE74A39-03D5-4C91-A430-CA168EBDC748}"/>
    <cellStyle name="Separador de milhares 33 2 3 2 3 2" xfId="15952" xr:uid="{9EEE4C59-99C2-4269-9F53-959F565681B3}"/>
    <cellStyle name="Separador de milhares 33 2 3 2 4" xfId="14491" xr:uid="{342CBDEE-3A57-4B0D-AA18-5A272A0AADC6}"/>
    <cellStyle name="Separador de milhares 33 2 3 3" xfId="11596" xr:uid="{0D8C91F8-A69D-4F64-B3FA-834042FE13E9}"/>
    <cellStyle name="Separador de milhares 33 2 3 3 2" xfId="13499" xr:uid="{E3081FCA-A55B-4952-8BBE-29419B8CF6C9}"/>
    <cellStyle name="Separador de milhares 33 2 3 3 2 2" xfId="16351" xr:uid="{7B2B7544-4720-4FAA-BC9A-A9C181994BC2}"/>
    <cellStyle name="Separador de milhares 33 2 3 3 3" xfId="14890" xr:uid="{DC409509-654E-4408-A06A-9FDABDF2A0EE}"/>
    <cellStyle name="Separador de milhares 33 2 3 4" xfId="12732" xr:uid="{D78D2F71-4D3D-4729-B45B-74CD1A43F299}"/>
    <cellStyle name="Separador de milhares 33 2 3 4 2" xfId="15620" xr:uid="{4C385629-E040-4369-9603-CA14F7AF1A5C}"/>
    <cellStyle name="Separador de milhares 33 2 3 5" xfId="14228" xr:uid="{F428C967-841F-4DAA-99A5-FA0EBE6BF194}"/>
    <cellStyle name="Separador de milhares 33 2 4" xfId="11042" xr:uid="{5EA116A8-0ABC-42C8-B232-9050E7E0C16F}"/>
    <cellStyle name="Separador de milhares 33 2 4 2" xfId="11994" xr:uid="{453754A8-0CA5-4C69-B2B7-6835A88D054C}"/>
    <cellStyle name="Separador de milhares 33 2 4 2 2" xfId="13895" xr:uid="{7E3573A1-EAA0-4DFA-984A-5C6A8D564DEE}"/>
    <cellStyle name="Separador de milhares 33 2 4 2 2 2" xfId="16747" xr:uid="{D2345E23-D287-4D41-BF72-98976A778EA9}"/>
    <cellStyle name="Separador de milhares 33 2 4 2 3" xfId="15286" xr:uid="{143906FB-200B-409F-ABAA-7DBEB1F196A4}"/>
    <cellStyle name="Separador de milhares 33 2 4 3" xfId="13095" xr:uid="{AD54D2B7-CAE8-4E75-94A4-F954877DB71A}"/>
    <cellStyle name="Separador de milhares 33 2 4 3 2" xfId="15949" xr:uid="{CB7D10C7-06A5-4A71-B7B7-B442578F89CA}"/>
    <cellStyle name="Separador de milhares 33 2 4 4" xfId="14488" xr:uid="{DD58C3FC-11C1-47A7-A796-1971CE391678}"/>
    <cellStyle name="Separador de milhares 33 2 5" xfId="11593" xr:uid="{4C892FED-A36D-4C28-A614-C0346CD25AA3}"/>
    <cellStyle name="Separador de milhares 33 2 5 2" xfId="13496" xr:uid="{27ACFF8C-D1D0-43A2-8476-A0066B9C3628}"/>
    <cellStyle name="Separador de milhares 33 2 5 2 2" xfId="16348" xr:uid="{06435C73-DCB1-40D7-819D-F4FFF4511F33}"/>
    <cellStyle name="Separador de milhares 33 2 5 3" xfId="14887" xr:uid="{7F9BDA34-987D-40EC-9649-378D82C4CDDC}"/>
    <cellStyle name="Separador de milhares 33 2 6" xfId="12729" xr:uid="{7403AEF4-C7BE-457F-9A6C-6C71D7645577}"/>
    <cellStyle name="Separador de milhares 33 2 6 2" xfId="15617" xr:uid="{A733C96C-7BF2-44CB-96CD-CA5F9362F774}"/>
    <cellStyle name="Separador de milhares 33 2 7" xfId="14225" xr:uid="{6B3E198E-ED08-4165-BD3B-321BC755371A}"/>
    <cellStyle name="Separador de milhares 33 3" xfId="10004" xr:uid="{AE4BC4D5-1EE9-4BA1-8797-A606202E9A78}"/>
    <cellStyle name="Separador de milhares 33 3 2" xfId="11046" xr:uid="{2FBD8F09-B8AB-4605-A510-F2E76B057429}"/>
    <cellStyle name="Separador de milhares 33 3 2 2" xfId="11998" xr:uid="{113EF5CD-55FD-4D08-93D2-8F6CAD1C8CCE}"/>
    <cellStyle name="Separador de milhares 33 3 2 2 2" xfId="13899" xr:uid="{A35B46D7-54A3-4748-BE29-AF630D830BE1}"/>
    <cellStyle name="Separador de milhares 33 3 2 2 2 2" xfId="16751" xr:uid="{3FE2663D-8CF0-401E-AC06-FDEF2023C8A6}"/>
    <cellStyle name="Separador de milhares 33 3 2 2 3" xfId="15290" xr:uid="{05B4A1C0-FDB6-4916-B53E-3DBBE83F8D32}"/>
    <cellStyle name="Separador de milhares 33 3 2 3" xfId="13099" xr:uid="{498D5A81-BD3A-4A3E-B6D3-4807A31C45FB}"/>
    <cellStyle name="Separador de milhares 33 3 2 3 2" xfId="15953" xr:uid="{8CF678A7-17D3-4AE4-AB5C-70A00BB15EB5}"/>
    <cellStyle name="Separador de milhares 33 3 2 4" xfId="14492" xr:uid="{871E571F-6598-490D-A8E1-AE04881285C7}"/>
    <cellStyle name="Separador de milhares 33 3 3" xfId="11597" xr:uid="{4F3651B7-D6E7-4CA7-A558-A4F8B8DF374C}"/>
    <cellStyle name="Separador de milhares 33 3 3 2" xfId="13500" xr:uid="{F10EA778-B9A2-4D7C-9C7F-C8F24B65355E}"/>
    <cellStyle name="Separador de milhares 33 3 3 2 2" xfId="16352" xr:uid="{2E8FA01B-FD3F-4885-A02A-B18FDE9F6E22}"/>
    <cellStyle name="Separador de milhares 33 3 3 3" xfId="14891" xr:uid="{C870A6ED-5D27-41D9-B3E3-DB0833C57603}"/>
    <cellStyle name="Separador de milhares 33 3 4" xfId="12733" xr:uid="{ECEA480E-A238-4F3D-BA53-01B37205E2D4}"/>
    <cellStyle name="Separador de milhares 33 3 4 2" xfId="15621" xr:uid="{D4623129-D18B-41E2-BA86-C207C2753481}"/>
    <cellStyle name="Separador de milhares 33 3 5" xfId="14229" xr:uid="{D6E22D79-B808-4465-AC6E-89C456088D5C}"/>
    <cellStyle name="Separador de milhares 33 4" xfId="11041" xr:uid="{02876E85-E368-4CD6-A143-8B4A78FDE932}"/>
    <cellStyle name="Separador de milhares 33 4 2" xfId="11993" xr:uid="{BAA5F8BC-71D9-426A-8680-5206291F0A06}"/>
    <cellStyle name="Separador de milhares 33 4 2 2" xfId="13894" xr:uid="{CC9E00A9-5C7F-4F23-81CD-83A2EE0D0561}"/>
    <cellStyle name="Separador de milhares 33 4 2 2 2" xfId="16746" xr:uid="{8D387513-F8FA-4B39-BFE7-B67D7B6575EE}"/>
    <cellStyle name="Separador de milhares 33 4 2 3" xfId="15285" xr:uid="{45DB7B83-FCEF-428F-95A4-C89C5AE280C4}"/>
    <cellStyle name="Separador de milhares 33 4 3" xfId="13094" xr:uid="{D2BBD738-5606-4CF6-83EA-1A3B58E0D78F}"/>
    <cellStyle name="Separador de milhares 33 4 3 2" xfId="15948" xr:uid="{EA2056E9-4F8D-489D-9AA7-22ECCA062DD1}"/>
    <cellStyle name="Separador de milhares 33 4 4" xfId="14487" xr:uid="{E2541099-2D77-4C9B-8719-4ACA5B520B79}"/>
    <cellStyle name="Separador de milhares 33 5" xfId="11592" xr:uid="{C5ED9C24-3B49-43C5-A6A3-9BFE97A197D2}"/>
    <cellStyle name="Separador de milhares 33 5 2" xfId="13495" xr:uid="{0ECD5679-66B4-4D09-BC16-9D12622C7656}"/>
    <cellStyle name="Separador de milhares 33 5 2 2" xfId="16347" xr:uid="{EBA83786-659D-4DDE-A303-279B79DFED51}"/>
    <cellStyle name="Separador de milhares 33 5 3" xfId="14886" xr:uid="{D7A5EE7E-FFD2-4100-9315-29C1353899FF}"/>
    <cellStyle name="Separador de milhares 33 6" xfId="12728" xr:uid="{491484DD-DDA8-45D6-B656-BC3B50CE8DCC}"/>
    <cellStyle name="Separador de milhares 33 6 2" xfId="15616" xr:uid="{40BB0013-5A05-41A8-A5C7-87A3F556BDC4}"/>
    <cellStyle name="Separador de milhares 33 7" xfId="14224" xr:uid="{D1967DE9-BBEE-4B6A-9D80-3461563E0523}"/>
    <cellStyle name="Separador de milhares 34" xfId="10005" xr:uid="{922A50E5-EB71-4DD0-9142-D4DF8F75E46F}"/>
    <cellStyle name="Separador de milhares 34 2" xfId="11047" xr:uid="{1BC466BC-220E-4B5E-A1F6-366D9061E5F8}"/>
    <cellStyle name="Separador de milhares 34 2 2" xfId="11999" xr:uid="{4614AD1F-2F5A-4CF7-AE86-B3CC884B290D}"/>
    <cellStyle name="Separador de milhares 34 2 2 2" xfId="13900" xr:uid="{3CA75596-4DDB-451D-ABE1-1FEF776C360D}"/>
    <cellStyle name="Separador de milhares 34 2 2 2 2" xfId="16752" xr:uid="{94DA4A61-1A82-4118-B46D-2AC19BE6428A}"/>
    <cellStyle name="Separador de milhares 34 2 2 3" xfId="15291" xr:uid="{0A7D4F0F-D6D7-4A65-B20F-580DA497E355}"/>
    <cellStyle name="Separador de milhares 34 2 3" xfId="13100" xr:uid="{AD693522-5EC5-48C8-BA5A-22A733621DBE}"/>
    <cellStyle name="Separador de milhares 34 2 3 2" xfId="15954" xr:uid="{EE8996C7-FAE9-4CD9-8D32-1902F095584D}"/>
    <cellStyle name="Separador de milhares 34 2 4" xfId="14493" xr:uid="{247A5DBE-FB98-4B0E-ADF9-C9D03AD908EF}"/>
    <cellStyle name="Separador de milhares 34 3" xfId="11598" xr:uid="{D8EDC28D-268A-4CB2-AE36-5C956A5FD70C}"/>
    <cellStyle name="Separador de milhares 34 3 2" xfId="13501" xr:uid="{E506206E-295F-4122-A112-B87CDE4A3673}"/>
    <cellStyle name="Separador de milhares 34 3 2 2" xfId="16353" xr:uid="{F8EDCC1E-862F-4FD0-AB78-54B7EB8AC86C}"/>
    <cellStyle name="Separador de milhares 34 3 3" xfId="14892" xr:uid="{609D6DE0-A922-423E-9AE8-F1A55B8A505B}"/>
    <cellStyle name="Separador de milhares 35" xfId="10006" xr:uid="{8642341F-A868-4AC4-B98A-9F3924BCAD3B}"/>
    <cellStyle name="Separador de milhares 35 2" xfId="11048" xr:uid="{9EBC8FE6-D5C5-4FF1-A5BA-2F414BC75E47}"/>
    <cellStyle name="Separador de milhares 35 2 2" xfId="12000" xr:uid="{DBE47E04-A4B1-4C09-BBB8-3312279FFDCE}"/>
    <cellStyle name="Separador de milhares 35 2 2 2" xfId="13901" xr:uid="{A3B76F6F-153B-4895-8274-6B2EEEE7E9FA}"/>
    <cellStyle name="Separador de milhares 35 2 2 2 2" xfId="16753" xr:uid="{D96D05EE-1E0E-4076-8856-D2B3B62A5B6F}"/>
    <cellStyle name="Separador de milhares 35 2 2 3" xfId="15292" xr:uid="{E27AA9E3-F488-40CB-AE88-D4C8686DB0ED}"/>
    <cellStyle name="Separador de milhares 35 2 3" xfId="13101" xr:uid="{64605159-2765-4BB9-8280-58EE42B35A57}"/>
    <cellStyle name="Separador de milhares 35 2 3 2" xfId="15955" xr:uid="{78117039-15B8-4642-832E-78827EB65227}"/>
    <cellStyle name="Separador de milhares 35 2 4" xfId="14494" xr:uid="{3904842A-5CBD-45FB-9D9E-ED378315015E}"/>
    <cellStyle name="Separador de milhares 35 3" xfId="11599" xr:uid="{73F484C7-DF05-4D77-8319-3DFEE89179AB}"/>
    <cellStyle name="Separador de milhares 35 3 2" xfId="13502" xr:uid="{59D6FF4C-D1BA-42D8-A540-8E8ACE26BA34}"/>
    <cellStyle name="Separador de milhares 35 3 2 2" xfId="16354" xr:uid="{3D5D59EB-E8F9-43E1-B573-64730DF08D56}"/>
    <cellStyle name="Separador de milhares 35 3 3" xfId="14893" xr:uid="{22332680-4084-4218-A43E-BCE6DDED8ED0}"/>
    <cellStyle name="Separador de milhares 36" xfId="10007" xr:uid="{163EFE8F-C1C0-4F8B-9F2F-B521AB2CEE29}"/>
    <cellStyle name="Separador de milhares 36 2" xfId="11049" xr:uid="{81562791-E249-431A-B120-0EFBF5D446A5}"/>
    <cellStyle name="Separador de milhares 36 2 2" xfId="12001" xr:uid="{8ACCA94B-40E4-427F-AAD0-D47DA16BA81C}"/>
    <cellStyle name="Separador de milhares 36 2 2 2" xfId="13902" xr:uid="{AC76FD7D-B50A-45BF-9510-DD10BB351DDC}"/>
    <cellStyle name="Separador de milhares 36 2 2 2 2" xfId="16754" xr:uid="{4D65EF6E-016D-472D-A096-A7612A2EC109}"/>
    <cellStyle name="Separador de milhares 36 2 2 3" xfId="15293" xr:uid="{604ED51A-A49B-4C26-A29D-D840B23D9BC9}"/>
    <cellStyle name="Separador de milhares 36 2 3" xfId="13102" xr:uid="{5E05FE35-25AD-4E5D-8E2B-9A6886CE01CD}"/>
    <cellStyle name="Separador de milhares 36 2 3 2" xfId="15956" xr:uid="{3C2365F9-D6E7-409C-B8F8-24E8FD10B419}"/>
    <cellStyle name="Separador de milhares 36 2 4" xfId="14495" xr:uid="{1B9F6D6A-0ECC-481F-9718-5B22DE74FA2D}"/>
    <cellStyle name="Separador de milhares 36 3" xfId="11600" xr:uid="{DE807EA0-9236-4912-B822-C2D0BFB56ACC}"/>
    <cellStyle name="Separador de milhares 36 3 2" xfId="13503" xr:uid="{3A217EBE-1817-4F96-BEE4-F528402C7ADA}"/>
    <cellStyle name="Separador de milhares 36 3 2 2" xfId="16355" xr:uid="{FE45F49C-A0B9-44E6-8D37-265C2CCBF5A7}"/>
    <cellStyle name="Separador de milhares 36 3 3" xfId="14894" xr:uid="{18EFE762-35A1-4FD3-87B8-2A35A12B8DFE}"/>
    <cellStyle name="Separador de milhares 36 4" xfId="12734" xr:uid="{97AAADC2-DF64-4C5A-ABE0-9DDDDF0F4C3B}"/>
    <cellStyle name="Separador de milhares 36 4 2" xfId="15622" xr:uid="{AC961996-979D-4748-AD90-4209A870799A}"/>
    <cellStyle name="Separador de milhares 36 5" xfId="14230" xr:uid="{C4352051-95C0-41EB-917D-7F596EFF6C1B}"/>
    <cellStyle name="Separador de milhares 4" xfId="516" xr:uid="{06543BFE-8A32-4E3A-9258-B3C6198C115A}"/>
    <cellStyle name="Separador de milhares 4 2" xfId="10009" xr:uid="{7B58D53A-8A5B-4AB6-975C-7FBE3306B621}"/>
    <cellStyle name="Separador de milhares 4 2 10" xfId="10010" xr:uid="{44E0292C-5543-4862-90DB-E6B76F60D7D4}"/>
    <cellStyle name="Separador de milhares 4 2 10 2" xfId="10011" xr:uid="{202BB7D2-65E8-4D98-BC2B-7DCFF2E2D44C}"/>
    <cellStyle name="Separador de milhares 4 2 10 2 2" xfId="10012" xr:uid="{414B2653-CDF0-4806-818F-4F2AA160AAC1}"/>
    <cellStyle name="Separador de milhares 4 2 10 3" xfId="10013" xr:uid="{4FA334EA-9BBD-4BE0-B094-3464A46EDD3E}"/>
    <cellStyle name="Separador de milhares 4 2 10 3 2" xfId="10014" xr:uid="{2AA3062E-97A6-4400-B566-075B0FB49DE7}"/>
    <cellStyle name="Separador de milhares 4 2 10 4" xfId="10015" xr:uid="{414EB546-D78C-4450-9E10-D44B40194886}"/>
    <cellStyle name="Separador de milhares 4 2 10 4 2" xfId="10016" xr:uid="{E8C690D0-CF0C-48F5-AFBA-801AB3231179}"/>
    <cellStyle name="Separador de milhares 4 2 10 5" xfId="10017" xr:uid="{82BE2DEF-248A-4495-B569-94D35177E2E5}"/>
    <cellStyle name="Separador de milhares 4 2 10 5 2" xfId="10018" xr:uid="{1FB0D40A-E4E3-4134-A19B-640D35281FB6}"/>
    <cellStyle name="Separador de milhares 4 2 10 6" xfId="10019" xr:uid="{D5D3ABE9-3C6B-4594-B00E-775F25425C86}"/>
    <cellStyle name="Separador de milhares 4 2 11" xfId="10020" xr:uid="{1031D360-F262-442F-A7EA-62AF7202C1BE}"/>
    <cellStyle name="Separador de milhares 4 2 11 2" xfId="10021" xr:uid="{3C1BFEF3-36D5-453F-B771-D6225E98DBE0}"/>
    <cellStyle name="Separador de milhares 4 2 12" xfId="10022" xr:uid="{20D9B3F5-ED2F-4A6F-9131-C82AB8ED1A14}"/>
    <cellStyle name="Separador de milhares 4 2 12 2" xfId="10023" xr:uid="{3C36E459-9213-4E0F-AD01-C64FB872407E}"/>
    <cellStyle name="Separador de milhares 4 2 13" xfId="10024" xr:uid="{506DE13F-4DC6-4314-B5F1-7470FF3E7086}"/>
    <cellStyle name="Separador de milhares 4 2 2" xfId="10025" xr:uid="{CD5764DF-5E17-477A-A2FA-DB339D4CA942}"/>
    <cellStyle name="Separador de milhares 4 2 2 2" xfId="10026" xr:uid="{0A1CC5FC-0BCA-41E1-B80B-0A67417883A5}"/>
    <cellStyle name="Separador de milhares 4 2 2 2 2" xfId="10027" xr:uid="{9D1D954D-3D82-48C8-AABE-D6E65CF3DAFC}"/>
    <cellStyle name="Separador de milhares 4 2 2 2 2 2" xfId="10028" xr:uid="{95A87065-9A00-4875-8534-012A29E33B2B}"/>
    <cellStyle name="Separador de milhares 4 2 2 2 3" xfId="10029" xr:uid="{7A5D6A3B-D842-4A34-820E-A24ED3845CCD}"/>
    <cellStyle name="Separador de milhares 4 2 2 2 3 2" xfId="10030" xr:uid="{9800178D-3268-427F-922D-5D6D30FE42CB}"/>
    <cellStyle name="Separador de milhares 4 2 2 2 4" xfId="10031" xr:uid="{9231FAE4-13AC-4BA4-922F-A677539CD4FE}"/>
    <cellStyle name="Separador de milhares 4 2 2 3" xfId="10032" xr:uid="{62EFEF37-99E7-44FC-8ED1-BE477A3AD74F}"/>
    <cellStyle name="Separador de milhares 4 2 2 3 2" xfId="10033" xr:uid="{423C6426-5EC4-4951-938B-64E9B6E2C8DE}"/>
    <cellStyle name="Separador de milhares 4 2 2 3 2 2" xfId="10034" xr:uid="{469FB9FC-147F-42DF-9F33-C7ECE271E130}"/>
    <cellStyle name="Separador de milhares 4 2 2 3 3" xfId="10035" xr:uid="{878F0EEF-F8E1-4A70-B8C5-BD18482D78FA}"/>
    <cellStyle name="Separador de milhares 4 2 2 3 3 2" xfId="10036" xr:uid="{EC89C6AB-1E45-4FE4-A8E4-2088B16A57EA}"/>
    <cellStyle name="Separador de milhares 4 2 2 3 4" xfId="10037" xr:uid="{7FD2B7EC-538E-4954-9BD5-EE012A88A9B1}"/>
    <cellStyle name="Separador de milhares 4 2 2 4" xfId="10038" xr:uid="{063EC6CE-2272-4CEF-B0F0-A05524218956}"/>
    <cellStyle name="Separador de milhares 4 2 2 4 2" xfId="10039" xr:uid="{7DD01E20-CF1D-4643-AF4D-6C1D7609CE88}"/>
    <cellStyle name="Separador de milhares 4 2 2 4 2 2" xfId="10040" xr:uid="{A770646A-EB1E-474E-8292-6095B8B2386C}"/>
    <cellStyle name="Separador de milhares 4 2 2 4 3" xfId="10041" xr:uid="{559FDC6C-2342-4905-926F-053E9EA20FC8}"/>
    <cellStyle name="Separador de milhares 4 2 2 4 3 2" xfId="10042" xr:uid="{EA5EF5FA-65A7-4DFC-9348-2CEE0D2559A6}"/>
    <cellStyle name="Separador de milhares 4 2 2 4 4" xfId="10043" xr:uid="{E072B975-1CC1-41E1-88BA-C18DE3FC09F3}"/>
    <cellStyle name="Separador de milhares 4 2 2 5" xfId="10044" xr:uid="{D630743D-06DE-42C3-A092-0FA5B209E5D7}"/>
    <cellStyle name="Separador de milhares 4 2 2 5 2" xfId="10045" xr:uid="{16BB9888-9367-4658-A63C-9C4AF53F0558}"/>
    <cellStyle name="Separador de milhares 4 2 2 6" xfId="10046" xr:uid="{409EEBBE-C1AD-48D7-9F40-E203EFC1FB86}"/>
    <cellStyle name="Separador de milhares 4 2 2 6 2" xfId="10047" xr:uid="{E9B5FC8A-84DF-4AFA-A52D-E7A2E9A618FA}"/>
    <cellStyle name="Separador de milhares 4 2 2 7" xfId="10048" xr:uid="{09D43D95-8291-456B-87AE-237D3E71D7AC}"/>
    <cellStyle name="Separador de milhares 4 2 3" xfId="10049" xr:uid="{7AC7FBA8-79C8-45C1-AC58-E467811F9DB3}"/>
    <cellStyle name="Separador de milhares 4 2 3 2" xfId="10050" xr:uid="{EAD6A4A5-3390-4DC8-8176-3419ECE842DF}"/>
    <cellStyle name="Separador de milhares 4 2 3 2 2" xfId="10051" xr:uid="{EA1D8138-ABD5-4733-B205-04EA58201F98}"/>
    <cellStyle name="Separador de milhares 4 2 3 2 2 2" xfId="10052" xr:uid="{915F5B76-4019-49F8-852A-18645A8BFAE1}"/>
    <cellStyle name="Separador de milhares 4 2 3 2 2 2 2" xfId="11054" xr:uid="{E9D4D584-5D45-45EA-B7E0-C84211E660C8}"/>
    <cellStyle name="Separador de milhares 4 2 3 2 2 2 2 2" xfId="12006" xr:uid="{392EBB8A-5695-4CBC-B15C-A0D0CD34A6D9}"/>
    <cellStyle name="Separador de milhares 4 2 3 2 2 2 2 2 2" xfId="13907" xr:uid="{7A1C86D2-4530-4904-9EB5-0F2EFD24E2D9}"/>
    <cellStyle name="Separador de milhares 4 2 3 2 2 2 2 2 2 2" xfId="16759" xr:uid="{8B1EA49C-E073-4900-B452-979C7DB841C5}"/>
    <cellStyle name="Separador de milhares 4 2 3 2 2 2 2 2 3" xfId="15298" xr:uid="{0BDB409C-C7AF-4308-A10E-479C31922060}"/>
    <cellStyle name="Separador de milhares 4 2 3 2 2 2 2 3" xfId="13107" xr:uid="{6E90BB46-EA1B-408F-988A-D034717220EE}"/>
    <cellStyle name="Separador de milhares 4 2 3 2 2 2 2 3 2" xfId="15961" xr:uid="{FC53896F-7A18-4C04-8D03-1B56B7957520}"/>
    <cellStyle name="Separador de milhares 4 2 3 2 2 2 2 4" xfId="14500" xr:uid="{275402B1-09E5-45FB-A8EB-86BE65EC38B2}"/>
    <cellStyle name="Separador de milhares 4 2 3 2 2 2 3" xfId="11605" xr:uid="{9DD7E898-D986-4BCF-9078-8C14DAC9A07F}"/>
    <cellStyle name="Separador de milhares 4 2 3 2 2 2 3 2" xfId="13508" xr:uid="{AA26A56C-31EA-4D2B-B9C8-57D23C478340}"/>
    <cellStyle name="Separador de milhares 4 2 3 2 2 2 3 2 2" xfId="16360" xr:uid="{6982859D-65ED-46EF-9779-9DDF9603CFA6}"/>
    <cellStyle name="Separador de milhares 4 2 3 2 2 2 3 3" xfId="14899" xr:uid="{E8DC6EC9-3CBE-42E4-9832-60E941E1FC51}"/>
    <cellStyle name="Separador de milhares 4 2 3 2 2 3" xfId="11053" xr:uid="{E3E80666-9E22-43B2-B10E-0555EA705309}"/>
    <cellStyle name="Separador de milhares 4 2 3 2 2 3 2" xfId="12005" xr:uid="{A80A0C35-50B1-49DF-8EC9-1A630D15EF57}"/>
    <cellStyle name="Separador de milhares 4 2 3 2 2 3 2 2" xfId="13906" xr:uid="{A88DAF89-DAC5-4368-A44C-EBB70B74285B}"/>
    <cellStyle name="Separador de milhares 4 2 3 2 2 3 2 2 2" xfId="16758" xr:uid="{0E825858-2814-4EA2-B1BD-4549264ED362}"/>
    <cellStyle name="Separador de milhares 4 2 3 2 2 3 2 3" xfId="15297" xr:uid="{8F6B35A2-61E4-4137-BC84-A0F0CEB979F0}"/>
    <cellStyle name="Separador de milhares 4 2 3 2 2 3 3" xfId="13106" xr:uid="{7225BAC0-5E0B-4A2D-9190-B40806A223CC}"/>
    <cellStyle name="Separador de milhares 4 2 3 2 2 3 3 2" xfId="15960" xr:uid="{C2267EDA-A677-4842-8348-9B739103A4A8}"/>
    <cellStyle name="Separador de milhares 4 2 3 2 2 3 4" xfId="14499" xr:uid="{7543495D-7B44-4DB1-B53A-0C2ECABB2AD5}"/>
    <cellStyle name="Separador de milhares 4 2 3 2 2 4" xfId="11604" xr:uid="{C3F538E5-D9CD-4424-9AF5-AB0CC2FDD7B4}"/>
    <cellStyle name="Separador de milhares 4 2 3 2 2 4 2" xfId="13507" xr:uid="{51BD3633-6B03-4749-A2AA-07BE547A8BF4}"/>
    <cellStyle name="Separador de milhares 4 2 3 2 2 4 2 2" xfId="16359" xr:uid="{A8E5A6D8-49A1-47B0-9888-727ED140C64B}"/>
    <cellStyle name="Separador de milhares 4 2 3 2 2 4 3" xfId="14898" xr:uid="{851780FB-7257-4C87-B7A8-A8E8B3310904}"/>
    <cellStyle name="Separador de milhares 4 2 3 2 3" xfId="10053" xr:uid="{0E2F9671-9C74-4ADC-AFED-5E363E904146}"/>
    <cellStyle name="Separador de milhares 4 2 3 2 3 2" xfId="10054" xr:uid="{0682A395-4828-4B13-B34D-5807F42284B6}"/>
    <cellStyle name="Separador de milhares 4 2 3 2 3 2 2" xfId="11056" xr:uid="{3B3ED8D4-BBF5-4828-8E10-B4CAA0BA3611}"/>
    <cellStyle name="Separador de milhares 4 2 3 2 3 2 2 2" xfId="12008" xr:uid="{6481C445-E912-4378-8DBF-55965B340AE2}"/>
    <cellStyle name="Separador de milhares 4 2 3 2 3 2 2 2 2" xfId="13909" xr:uid="{5A4BC864-7151-4C36-AD58-81CA5D024AAF}"/>
    <cellStyle name="Separador de milhares 4 2 3 2 3 2 2 2 2 2" xfId="16761" xr:uid="{D662C3A1-6C76-4153-94CD-5BDE4450909B}"/>
    <cellStyle name="Separador de milhares 4 2 3 2 3 2 2 2 3" xfId="15300" xr:uid="{6037DF95-FDE3-4DA6-A8E7-8668D165C1D1}"/>
    <cellStyle name="Separador de milhares 4 2 3 2 3 2 2 3" xfId="13109" xr:uid="{2EA00EF8-44D7-4A89-8319-FDF6A87B262D}"/>
    <cellStyle name="Separador de milhares 4 2 3 2 3 2 2 3 2" xfId="15963" xr:uid="{0BC29B92-79B0-4642-9F29-89779929692F}"/>
    <cellStyle name="Separador de milhares 4 2 3 2 3 2 2 4" xfId="14502" xr:uid="{21104C2D-F67E-4DB7-87A6-B705D092014F}"/>
    <cellStyle name="Separador de milhares 4 2 3 2 3 2 3" xfId="11607" xr:uid="{9F9DBFA9-7FB2-4B2E-B63E-9AE0AC9E5241}"/>
    <cellStyle name="Separador de milhares 4 2 3 2 3 2 3 2" xfId="13510" xr:uid="{2F55CBFE-25BD-4CD7-ABF0-9FA539DCC800}"/>
    <cellStyle name="Separador de milhares 4 2 3 2 3 2 3 2 2" xfId="16362" xr:uid="{EFF2164C-82A6-458B-AEAF-791D2299CEC8}"/>
    <cellStyle name="Separador de milhares 4 2 3 2 3 2 3 3" xfId="14901" xr:uid="{BDCAF97A-33E8-4384-B36F-FBFB81685824}"/>
    <cellStyle name="Separador de milhares 4 2 3 2 3 3" xfId="11055" xr:uid="{51A9E85F-98DE-4636-8AF8-06B780112759}"/>
    <cellStyle name="Separador de milhares 4 2 3 2 3 3 2" xfId="12007" xr:uid="{69BB4C18-246B-4EAC-BC03-84D33D4974DE}"/>
    <cellStyle name="Separador de milhares 4 2 3 2 3 3 2 2" xfId="13908" xr:uid="{9D0D3184-C5FD-4396-B20D-063DF1875374}"/>
    <cellStyle name="Separador de milhares 4 2 3 2 3 3 2 2 2" xfId="16760" xr:uid="{62FC25B5-D3CF-4C40-9917-2EEA594E2BC8}"/>
    <cellStyle name="Separador de milhares 4 2 3 2 3 3 2 3" xfId="15299" xr:uid="{82A4953E-AFDB-4338-8009-3546779C47AA}"/>
    <cellStyle name="Separador de milhares 4 2 3 2 3 3 3" xfId="13108" xr:uid="{E553484E-DD8B-4DC6-9F2C-AC1BF628E9F3}"/>
    <cellStyle name="Separador de milhares 4 2 3 2 3 3 3 2" xfId="15962" xr:uid="{786EB00A-4038-4F44-9F00-5BEC71EB4BE7}"/>
    <cellStyle name="Separador de milhares 4 2 3 2 3 3 4" xfId="14501" xr:uid="{366F1BD3-A204-4D8A-955E-8AE12CF9997F}"/>
    <cellStyle name="Separador de milhares 4 2 3 2 3 4" xfId="11606" xr:uid="{221498C2-E5EF-4CA1-AD7C-791721894DC9}"/>
    <cellStyle name="Separador de milhares 4 2 3 2 3 4 2" xfId="13509" xr:uid="{CF976650-FDE8-4426-9D90-2A92056EA4A8}"/>
    <cellStyle name="Separador de milhares 4 2 3 2 3 4 2 2" xfId="16361" xr:uid="{58BC2B41-E94A-4C17-ABE8-7673AAD2D9C4}"/>
    <cellStyle name="Separador de milhares 4 2 3 2 3 4 3" xfId="14900" xr:uid="{3C5E91D6-F8B2-49A9-9543-CFF6149518FE}"/>
    <cellStyle name="Separador de milhares 4 2 3 2 4" xfId="10055" xr:uid="{692BB9BC-EAAF-455A-BED0-6373887C339B}"/>
    <cellStyle name="Separador de milhares 4 2 3 2 4 2" xfId="11057" xr:uid="{263CA269-274C-4339-AB26-521949DC04A8}"/>
    <cellStyle name="Separador de milhares 4 2 3 2 4 2 2" xfId="12009" xr:uid="{56FA44F7-3346-4674-BEF9-78EB256C3E22}"/>
    <cellStyle name="Separador de milhares 4 2 3 2 4 2 2 2" xfId="13910" xr:uid="{B745202B-004D-4ABD-93C6-A3B24716D759}"/>
    <cellStyle name="Separador de milhares 4 2 3 2 4 2 2 2 2" xfId="16762" xr:uid="{7FF038C8-98A3-44B4-8A80-8451B13E9EEA}"/>
    <cellStyle name="Separador de milhares 4 2 3 2 4 2 2 3" xfId="15301" xr:uid="{830FCCD3-BE65-465D-9BEF-FB39E089103A}"/>
    <cellStyle name="Separador de milhares 4 2 3 2 4 2 3" xfId="13110" xr:uid="{102B1996-43F8-44AE-BF78-EF6A81E5137C}"/>
    <cellStyle name="Separador de milhares 4 2 3 2 4 2 3 2" xfId="15964" xr:uid="{F77CE2B7-0B35-4873-BEC2-E3C97B5AEB59}"/>
    <cellStyle name="Separador de milhares 4 2 3 2 4 2 4" xfId="14503" xr:uid="{9858790D-7EB6-493E-840E-03FFCFF09844}"/>
    <cellStyle name="Separador de milhares 4 2 3 2 4 3" xfId="11608" xr:uid="{295952CE-19AB-464F-AF87-10091F8E8AFB}"/>
    <cellStyle name="Separador de milhares 4 2 3 2 4 3 2" xfId="13511" xr:uid="{CB3CD645-CA5E-4AA1-B040-BE9AE8C2A669}"/>
    <cellStyle name="Separador de milhares 4 2 3 2 4 3 2 2" xfId="16363" xr:uid="{E1B1BFEA-60D2-4092-9C30-C2425A96862E}"/>
    <cellStyle name="Separador de milhares 4 2 3 2 4 3 3" xfId="14902" xr:uid="{91795B70-0FA9-4DA8-AB7F-940C58A2C2D0}"/>
    <cellStyle name="Separador de milhares 4 2 3 2 5" xfId="11052" xr:uid="{927B1F43-B9A4-4635-AEAF-AD68AC75A8EB}"/>
    <cellStyle name="Separador de milhares 4 2 3 2 5 2" xfId="12004" xr:uid="{2903FE17-6D4B-4EFD-AAB3-CDD0D328263C}"/>
    <cellStyle name="Separador de milhares 4 2 3 2 5 2 2" xfId="13905" xr:uid="{A70A849B-F434-45B6-9B6C-042D2F0E1E62}"/>
    <cellStyle name="Separador de milhares 4 2 3 2 5 2 2 2" xfId="16757" xr:uid="{969175CA-971C-40A7-9F3A-81CD8D37BD14}"/>
    <cellStyle name="Separador de milhares 4 2 3 2 5 2 3" xfId="15296" xr:uid="{8EBB350A-ED2E-4CBC-81BD-C0F4A5AC2A46}"/>
    <cellStyle name="Separador de milhares 4 2 3 2 5 3" xfId="13105" xr:uid="{9214338C-EED4-4D1A-A905-7176A53FF001}"/>
    <cellStyle name="Separador de milhares 4 2 3 2 5 3 2" xfId="15959" xr:uid="{16F487AE-817F-4702-BFBB-E422BC8472A3}"/>
    <cellStyle name="Separador de milhares 4 2 3 2 5 4" xfId="14498" xr:uid="{6EE1E720-4F3E-4297-A5BA-DF0A056A8879}"/>
    <cellStyle name="Separador de milhares 4 2 3 2 6" xfId="11603" xr:uid="{F0913E3B-2F2E-45C9-8598-82E1564C4FC1}"/>
    <cellStyle name="Separador de milhares 4 2 3 2 6 2" xfId="13506" xr:uid="{48B3164B-2C23-4597-ABD7-44A28BEB70FB}"/>
    <cellStyle name="Separador de milhares 4 2 3 2 6 2 2" xfId="16358" xr:uid="{75B2A8FC-F673-4FF6-A695-AC9E5CAC52FE}"/>
    <cellStyle name="Separador de milhares 4 2 3 2 6 3" xfId="14897" xr:uid="{B3592094-724F-4245-8112-618D01A61D6D}"/>
    <cellStyle name="Separador de milhares 4 2 3 3" xfId="10056" xr:uid="{3AF433CC-D758-40F0-9929-994606A9F3D9}"/>
    <cellStyle name="Separador de milhares 4 2 3 3 2" xfId="10057" xr:uid="{F176BB6A-E1F9-4CB1-B279-F66693BD46EA}"/>
    <cellStyle name="Separador de milhares 4 2 3 3 2 2" xfId="10058" xr:uid="{EFA701D4-5139-45EE-B1D4-79A1CB5149F3}"/>
    <cellStyle name="Separador de milhares 4 2 3 3 2 2 2" xfId="11060" xr:uid="{9ED96A92-0316-4189-A85D-3AB0C4556A92}"/>
    <cellStyle name="Separador de milhares 4 2 3 3 2 2 2 2" xfId="12012" xr:uid="{FB03BFDC-707F-4913-8C4D-4282908A2766}"/>
    <cellStyle name="Separador de milhares 4 2 3 3 2 2 2 2 2" xfId="13913" xr:uid="{45367D00-05C2-41D7-9861-515119B93F61}"/>
    <cellStyle name="Separador de milhares 4 2 3 3 2 2 2 2 2 2" xfId="16765" xr:uid="{57CC4479-9346-4699-8F3C-14412F50B71E}"/>
    <cellStyle name="Separador de milhares 4 2 3 3 2 2 2 2 3" xfId="15304" xr:uid="{D42CDDED-6B0C-471C-B5B2-A3D53D573099}"/>
    <cellStyle name="Separador de milhares 4 2 3 3 2 2 2 3" xfId="13113" xr:uid="{377512F2-4670-4925-80BD-6A927388E423}"/>
    <cellStyle name="Separador de milhares 4 2 3 3 2 2 2 3 2" xfId="15967" xr:uid="{B9EAE515-4D8D-4C63-9D49-EE2C2AF42C8E}"/>
    <cellStyle name="Separador de milhares 4 2 3 3 2 2 2 4" xfId="14506" xr:uid="{3E4DA0DB-3F55-49F7-B6D5-46FEABC65AFF}"/>
    <cellStyle name="Separador de milhares 4 2 3 3 2 2 3" xfId="11611" xr:uid="{1761692A-AABB-4120-B4A5-140878810A43}"/>
    <cellStyle name="Separador de milhares 4 2 3 3 2 2 3 2" xfId="13514" xr:uid="{A8EA9FB2-456E-4E5C-BBCE-4AB0D7558CC4}"/>
    <cellStyle name="Separador de milhares 4 2 3 3 2 2 3 2 2" xfId="16366" xr:uid="{09897435-DA92-44E8-8ABA-119E1B626F88}"/>
    <cellStyle name="Separador de milhares 4 2 3 3 2 2 3 3" xfId="14905" xr:uid="{51BB6481-71BA-4EC6-BAFA-D44C8FE3758F}"/>
    <cellStyle name="Separador de milhares 4 2 3 3 2 3" xfId="11059" xr:uid="{3E85755A-3D82-4525-B47D-24A634096A23}"/>
    <cellStyle name="Separador de milhares 4 2 3 3 2 3 2" xfId="12011" xr:uid="{53A6CA94-7435-427D-915C-029A54446280}"/>
    <cellStyle name="Separador de milhares 4 2 3 3 2 3 2 2" xfId="13912" xr:uid="{47CFB7A9-87FD-4295-9ADF-BC93ED90A51E}"/>
    <cellStyle name="Separador de milhares 4 2 3 3 2 3 2 2 2" xfId="16764" xr:uid="{BB804DCF-7757-4D04-8DDF-9C015EF09505}"/>
    <cellStyle name="Separador de milhares 4 2 3 3 2 3 2 3" xfId="15303" xr:uid="{D778812F-029D-4EDC-8251-6C0B3BBDB563}"/>
    <cellStyle name="Separador de milhares 4 2 3 3 2 3 3" xfId="13112" xr:uid="{CC7E616F-AA36-4A34-9566-358FF4AB9CB6}"/>
    <cellStyle name="Separador de milhares 4 2 3 3 2 3 3 2" xfId="15966" xr:uid="{B230BF37-4F57-4DC9-9074-570D89914CEE}"/>
    <cellStyle name="Separador de milhares 4 2 3 3 2 3 4" xfId="14505" xr:uid="{91099AD2-9921-4397-AB91-2A48EF9904AD}"/>
    <cellStyle name="Separador de milhares 4 2 3 3 2 4" xfId="11610" xr:uid="{5F83FFDC-395D-4503-9DFB-C24CB8564516}"/>
    <cellStyle name="Separador de milhares 4 2 3 3 2 4 2" xfId="13513" xr:uid="{C4B24FA7-5324-408F-B6B0-DFDE0A455FA7}"/>
    <cellStyle name="Separador de milhares 4 2 3 3 2 4 2 2" xfId="16365" xr:uid="{0E8ABAB1-EDAE-4E16-9D2C-9670180A94A2}"/>
    <cellStyle name="Separador de milhares 4 2 3 3 2 4 3" xfId="14904" xr:uid="{D3588CAE-A414-4D92-85BE-699F7F7CE656}"/>
    <cellStyle name="Separador de milhares 4 2 3 3 3" xfId="10059" xr:uid="{14E82CB3-A136-4108-86DD-82569A596EED}"/>
    <cellStyle name="Separador de milhares 4 2 3 3 3 2" xfId="10060" xr:uid="{995EC33E-05F7-4ECD-94E0-DB72E2882BD1}"/>
    <cellStyle name="Separador de milhares 4 2 3 3 3 2 2" xfId="11062" xr:uid="{DDE538A4-3A54-49A5-B364-622423438880}"/>
    <cellStyle name="Separador de milhares 4 2 3 3 3 2 2 2" xfId="12014" xr:uid="{DA25BDCD-B109-45D5-BA21-3249E18D81FF}"/>
    <cellStyle name="Separador de milhares 4 2 3 3 3 2 2 2 2" xfId="13915" xr:uid="{A6DCCB5B-C95E-4B67-A58A-5E2E5D1AE81F}"/>
    <cellStyle name="Separador de milhares 4 2 3 3 3 2 2 2 2 2" xfId="16767" xr:uid="{5B7F8010-5FE1-45F9-9C65-9CBC1685DB01}"/>
    <cellStyle name="Separador de milhares 4 2 3 3 3 2 2 2 3" xfId="15306" xr:uid="{C3D8EA17-BFD0-4883-9D50-0645A30A2B64}"/>
    <cellStyle name="Separador de milhares 4 2 3 3 3 2 2 3" xfId="13115" xr:uid="{D66BB731-DD3A-4DC8-B3E5-67ED6C8DCADA}"/>
    <cellStyle name="Separador de milhares 4 2 3 3 3 2 2 3 2" xfId="15969" xr:uid="{19066257-FCAB-42C5-9121-51098B11D0F4}"/>
    <cellStyle name="Separador de milhares 4 2 3 3 3 2 2 4" xfId="14508" xr:uid="{76A2CC74-36E6-417D-AFB7-A3EFA5A32318}"/>
    <cellStyle name="Separador de milhares 4 2 3 3 3 2 3" xfId="11613" xr:uid="{14F5F69A-2086-474E-8397-7FCBED8ABD1B}"/>
    <cellStyle name="Separador de milhares 4 2 3 3 3 2 3 2" xfId="13516" xr:uid="{4FE097E2-542A-431A-A205-9DB6AFC8E48D}"/>
    <cellStyle name="Separador de milhares 4 2 3 3 3 2 3 2 2" xfId="16368" xr:uid="{5A73133F-43C7-4C6A-A4E5-FE5415AF9A4C}"/>
    <cellStyle name="Separador de milhares 4 2 3 3 3 2 3 3" xfId="14907" xr:uid="{5C4DAFFF-020F-42A5-86E2-C836DF9E7760}"/>
    <cellStyle name="Separador de milhares 4 2 3 3 3 3" xfId="11061" xr:uid="{2FC63A97-8C38-4C94-8692-7EF7B8FCB542}"/>
    <cellStyle name="Separador de milhares 4 2 3 3 3 3 2" xfId="12013" xr:uid="{06E75544-D88A-4A7E-9DA2-B70EE38CFDFC}"/>
    <cellStyle name="Separador de milhares 4 2 3 3 3 3 2 2" xfId="13914" xr:uid="{6FBB192E-FB9D-4888-83FB-87C75271C4F5}"/>
    <cellStyle name="Separador de milhares 4 2 3 3 3 3 2 2 2" xfId="16766" xr:uid="{E0FD5362-64ED-4877-B237-84F3CF977B07}"/>
    <cellStyle name="Separador de milhares 4 2 3 3 3 3 2 3" xfId="15305" xr:uid="{505F0A10-702F-4D26-A48D-A485ABD3095A}"/>
    <cellStyle name="Separador de milhares 4 2 3 3 3 3 3" xfId="13114" xr:uid="{776FCFAD-D2D7-457B-9F11-335C3D493EB4}"/>
    <cellStyle name="Separador de milhares 4 2 3 3 3 3 3 2" xfId="15968" xr:uid="{95D43C06-84F7-4B08-99B8-FB16710DB6EF}"/>
    <cellStyle name="Separador de milhares 4 2 3 3 3 3 4" xfId="14507" xr:uid="{522C9180-74D0-4AF7-AA81-F138A48D4B5B}"/>
    <cellStyle name="Separador de milhares 4 2 3 3 3 4" xfId="11612" xr:uid="{DA24E9D3-6F7B-41F7-A04D-5D90D808A23B}"/>
    <cellStyle name="Separador de milhares 4 2 3 3 3 4 2" xfId="13515" xr:uid="{9EFBBC67-BBE7-4FEC-AE57-4DB9063B5CB7}"/>
    <cellStyle name="Separador de milhares 4 2 3 3 3 4 2 2" xfId="16367" xr:uid="{4E7B659D-693E-4F1E-9CF2-B148E4B6D722}"/>
    <cellStyle name="Separador de milhares 4 2 3 3 3 4 3" xfId="14906" xr:uid="{7463B6C2-9C37-40C9-88C4-543DF8BE6B76}"/>
    <cellStyle name="Separador de milhares 4 2 3 3 4" xfId="10061" xr:uid="{C5977A0E-CC3D-4954-AAE6-056F195EA37B}"/>
    <cellStyle name="Separador de milhares 4 2 3 3 4 2" xfId="11063" xr:uid="{B78357A8-4AC7-4917-AC8B-9647ED385D71}"/>
    <cellStyle name="Separador de milhares 4 2 3 3 4 2 2" xfId="12015" xr:uid="{F63FF252-2ED9-4F6A-83BC-28E5B93DA176}"/>
    <cellStyle name="Separador de milhares 4 2 3 3 4 2 2 2" xfId="13916" xr:uid="{9CFBF370-8444-4BEE-84CF-336169F60E74}"/>
    <cellStyle name="Separador de milhares 4 2 3 3 4 2 2 2 2" xfId="16768" xr:uid="{339EB178-C914-4BF1-B02E-5FC5F112ACED}"/>
    <cellStyle name="Separador de milhares 4 2 3 3 4 2 2 3" xfId="15307" xr:uid="{7A5FED20-9168-4408-AB7A-19C469A9DE95}"/>
    <cellStyle name="Separador de milhares 4 2 3 3 4 2 3" xfId="13116" xr:uid="{3DE51E4B-F264-47BA-A9C4-8CC1333E1D66}"/>
    <cellStyle name="Separador de milhares 4 2 3 3 4 2 3 2" xfId="15970" xr:uid="{FDDF0722-833A-410C-BF4E-938C9D24E19F}"/>
    <cellStyle name="Separador de milhares 4 2 3 3 4 2 4" xfId="14509" xr:uid="{D0DBBCFF-358D-4A12-9D15-60B77CC70F3E}"/>
    <cellStyle name="Separador de milhares 4 2 3 3 4 3" xfId="11614" xr:uid="{32A45BBC-A701-4A21-A2DC-12394E0060B0}"/>
    <cellStyle name="Separador de milhares 4 2 3 3 4 3 2" xfId="13517" xr:uid="{FAA12D46-B9B6-4FA0-9B39-CFCFBA1BFFE0}"/>
    <cellStyle name="Separador de milhares 4 2 3 3 4 3 2 2" xfId="16369" xr:uid="{46563F17-AF08-45F0-B55A-C46EA0DD832C}"/>
    <cellStyle name="Separador de milhares 4 2 3 3 4 3 3" xfId="14908" xr:uid="{234D95BC-56C2-4491-BDCD-C2830E53FF68}"/>
    <cellStyle name="Separador de milhares 4 2 3 3 5" xfId="11058" xr:uid="{14BD5B4B-F2B7-4172-9C97-6913C61A108D}"/>
    <cellStyle name="Separador de milhares 4 2 3 3 5 2" xfId="12010" xr:uid="{3980530E-F22C-452D-B0B7-BFB77E69A3DE}"/>
    <cellStyle name="Separador de milhares 4 2 3 3 5 2 2" xfId="13911" xr:uid="{36964B2E-EA40-4155-9669-C3807600E595}"/>
    <cellStyle name="Separador de milhares 4 2 3 3 5 2 2 2" xfId="16763" xr:uid="{9BC1F03B-30B3-4F4F-B423-A4A84153BF16}"/>
    <cellStyle name="Separador de milhares 4 2 3 3 5 2 3" xfId="15302" xr:uid="{6303D3AB-D4DC-49A9-A655-43E15A2A21F6}"/>
    <cellStyle name="Separador de milhares 4 2 3 3 5 3" xfId="13111" xr:uid="{CD6D9D18-0A66-4BC4-82DE-CA0EE673EE4E}"/>
    <cellStyle name="Separador de milhares 4 2 3 3 5 3 2" xfId="15965" xr:uid="{16FB7DA4-E1C6-4FC9-B235-76A51EC6014D}"/>
    <cellStyle name="Separador de milhares 4 2 3 3 5 4" xfId="14504" xr:uid="{5C3A5D08-7F24-4114-98E9-E39A64E5E9D8}"/>
    <cellStyle name="Separador de milhares 4 2 3 3 6" xfId="11609" xr:uid="{2B0C5959-4623-4B79-8DA2-CF5947921875}"/>
    <cellStyle name="Separador de milhares 4 2 3 3 6 2" xfId="13512" xr:uid="{09256971-14D1-4F10-9307-93B26AF54DA2}"/>
    <cellStyle name="Separador de milhares 4 2 3 3 6 2 2" xfId="16364" xr:uid="{FE097293-7EB1-45EB-A994-3621DD260035}"/>
    <cellStyle name="Separador de milhares 4 2 3 3 6 3" xfId="14903" xr:uid="{32DF6963-077E-4783-8ECE-99C8E32E8FC1}"/>
    <cellStyle name="Separador de milhares 4 2 3 4" xfId="10062" xr:uid="{379B5DAA-C821-4739-B175-1D94010751D4}"/>
    <cellStyle name="Separador de milhares 4 2 3 4 2" xfId="10063" xr:uid="{58DB490B-77FC-4E5C-A277-4E18D4BA6A10}"/>
    <cellStyle name="Separador de milhares 4 2 3 4 2 2" xfId="10064" xr:uid="{156C4BFD-369B-4031-90D6-FAE77E8B7DB7}"/>
    <cellStyle name="Separador de milhares 4 2 3 4 2 2 2" xfId="11066" xr:uid="{AA893D51-6FEA-48D2-9768-B14642763AF3}"/>
    <cellStyle name="Separador de milhares 4 2 3 4 2 2 2 2" xfId="12018" xr:uid="{1CB5AA98-DB1F-493D-B6C6-761443A54677}"/>
    <cellStyle name="Separador de milhares 4 2 3 4 2 2 2 2 2" xfId="13919" xr:uid="{C257F2A4-EA03-42BB-A6C6-43C8A5E59685}"/>
    <cellStyle name="Separador de milhares 4 2 3 4 2 2 2 2 2 2" xfId="16771" xr:uid="{64EBA5B3-AA50-4147-8FFD-3674DADBDA26}"/>
    <cellStyle name="Separador de milhares 4 2 3 4 2 2 2 2 3" xfId="15310" xr:uid="{F57944B5-5FBB-4C33-99C9-BA45C7709CF9}"/>
    <cellStyle name="Separador de milhares 4 2 3 4 2 2 2 3" xfId="13119" xr:uid="{039F114E-904B-4851-8996-7FB2DA693046}"/>
    <cellStyle name="Separador de milhares 4 2 3 4 2 2 2 3 2" xfId="15973" xr:uid="{0AB72C27-9C12-440F-9617-5A8154E8F1FC}"/>
    <cellStyle name="Separador de milhares 4 2 3 4 2 2 2 4" xfId="14512" xr:uid="{9C51CA6B-328A-4383-ADF5-AC379007A53B}"/>
    <cellStyle name="Separador de milhares 4 2 3 4 2 2 3" xfId="11617" xr:uid="{C4E66978-F276-42EB-82E3-5CEACACFC4A4}"/>
    <cellStyle name="Separador de milhares 4 2 3 4 2 2 3 2" xfId="13520" xr:uid="{D6F8698C-1B70-4E12-8B39-BDEE5150D17B}"/>
    <cellStyle name="Separador de milhares 4 2 3 4 2 2 3 2 2" xfId="16372" xr:uid="{2D58EB57-7623-4E12-8DDF-5C9852953F6C}"/>
    <cellStyle name="Separador de milhares 4 2 3 4 2 2 3 3" xfId="14911" xr:uid="{61A1D1AD-ADB3-484D-B5AC-67D8DFC0FCC7}"/>
    <cellStyle name="Separador de milhares 4 2 3 4 2 3" xfId="11065" xr:uid="{179459F9-C850-41A0-BA0B-8525D87717D8}"/>
    <cellStyle name="Separador de milhares 4 2 3 4 2 3 2" xfId="12017" xr:uid="{2121F7BE-EE07-4F02-BB22-A2B459ED4DFB}"/>
    <cellStyle name="Separador de milhares 4 2 3 4 2 3 2 2" xfId="13918" xr:uid="{9DEA7D13-78A4-40F5-B0F7-D88BE55DAB3D}"/>
    <cellStyle name="Separador de milhares 4 2 3 4 2 3 2 2 2" xfId="16770" xr:uid="{46DDDF1D-D6F3-41FD-AC97-942B8E4FA80A}"/>
    <cellStyle name="Separador de milhares 4 2 3 4 2 3 2 3" xfId="15309" xr:uid="{E4F80851-BB2E-4EEA-8C53-FD7974BCCDED}"/>
    <cellStyle name="Separador de milhares 4 2 3 4 2 3 3" xfId="13118" xr:uid="{21BD7931-AD16-4326-8474-2D754AB80FB4}"/>
    <cellStyle name="Separador de milhares 4 2 3 4 2 3 3 2" xfId="15972" xr:uid="{B23AD152-35AF-4BE7-A204-506026EBAA74}"/>
    <cellStyle name="Separador de milhares 4 2 3 4 2 3 4" xfId="14511" xr:uid="{B7CFC7B7-6B32-4E7E-B8BD-AE52CD279BEB}"/>
    <cellStyle name="Separador de milhares 4 2 3 4 2 4" xfId="11616" xr:uid="{5F8428AD-EB55-474F-A00E-61C4A4C701BD}"/>
    <cellStyle name="Separador de milhares 4 2 3 4 2 4 2" xfId="13519" xr:uid="{768509A6-0FCD-46F7-B9C8-B5B5A6D15C81}"/>
    <cellStyle name="Separador de milhares 4 2 3 4 2 4 2 2" xfId="16371" xr:uid="{1DE6CDC0-E352-4127-95B9-B1500915E637}"/>
    <cellStyle name="Separador de milhares 4 2 3 4 2 4 3" xfId="14910" xr:uid="{ED66400E-0E22-4A91-A900-73A1816830A6}"/>
    <cellStyle name="Separador de milhares 4 2 3 4 3" xfId="10065" xr:uid="{84BFB5F6-F529-45C8-83C5-3FC0027237CE}"/>
    <cellStyle name="Separador de milhares 4 2 3 4 3 2" xfId="10066" xr:uid="{0C4424E6-C2B1-4635-8BD0-997673D129B8}"/>
    <cellStyle name="Separador de milhares 4 2 3 4 3 2 2" xfId="11068" xr:uid="{F45A6E99-47F6-41E4-8182-3FD69F618802}"/>
    <cellStyle name="Separador de milhares 4 2 3 4 3 2 2 2" xfId="12020" xr:uid="{CF093E6B-687F-4555-8F4A-95FC193E1E8E}"/>
    <cellStyle name="Separador de milhares 4 2 3 4 3 2 2 2 2" xfId="13921" xr:uid="{46413FDD-6459-42C2-A907-F445E4E87BEB}"/>
    <cellStyle name="Separador de milhares 4 2 3 4 3 2 2 2 2 2" xfId="16773" xr:uid="{FC9AE211-B123-422B-B589-DEC50E16D281}"/>
    <cellStyle name="Separador de milhares 4 2 3 4 3 2 2 2 3" xfId="15312" xr:uid="{7C731C4C-2028-4FF0-B29D-01C2F1EEBF22}"/>
    <cellStyle name="Separador de milhares 4 2 3 4 3 2 2 3" xfId="13121" xr:uid="{5DF6A273-A990-40C0-879B-1E70A4DEBCC5}"/>
    <cellStyle name="Separador de milhares 4 2 3 4 3 2 2 3 2" xfId="15975" xr:uid="{6F787CB8-9BE8-4696-9B2B-4B9748324109}"/>
    <cellStyle name="Separador de milhares 4 2 3 4 3 2 2 4" xfId="14514" xr:uid="{63D92B05-D3A7-4F93-81C0-71E97B21557E}"/>
    <cellStyle name="Separador de milhares 4 2 3 4 3 2 3" xfId="11619" xr:uid="{D32BA09D-9E91-4219-BE59-27C1966E50FB}"/>
    <cellStyle name="Separador de milhares 4 2 3 4 3 2 3 2" xfId="13522" xr:uid="{0A4CF80B-8B4B-49E2-B1E4-9C057D80ACB8}"/>
    <cellStyle name="Separador de milhares 4 2 3 4 3 2 3 2 2" xfId="16374" xr:uid="{24DABAAD-91A9-4AB5-88C7-B0BA7F77D5F2}"/>
    <cellStyle name="Separador de milhares 4 2 3 4 3 2 3 3" xfId="14913" xr:uid="{56361D7E-2034-4645-8F98-BF8917958B46}"/>
    <cellStyle name="Separador de milhares 4 2 3 4 3 3" xfId="11067" xr:uid="{7A084C25-7857-4D7D-AEA0-D4D793E2A0C6}"/>
    <cellStyle name="Separador de milhares 4 2 3 4 3 3 2" xfId="12019" xr:uid="{F1F7AC18-03DF-41B3-98D1-F8D0F76D9FE4}"/>
    <cellStyle name="Separador de milhares 4 2 3 4 3 3 2 2" xfId="13920" xr:uid="{CB57DBD8-73E4-4F0D-A14E-C155F3350385}"/>
    <cellStyle name="Separador de milhares 4 2 3 4 3 3 2 2 2" xfId="16772" xr:uid="{B9106B62-985B-4195-B979-AC1E042D7CE9}"/>
    <cellStyle name="Separador de milhares 4 2 3 4 3 3 2 3" xfId="15311" xr:uid="{3AE5DE6C-A595-42BE-8C12-BE251F73518E}"/>
    <cellStyle name="Separador de milhares 4 2 3 4 3 3 3" xfId="13120" xr:uid="{8C488C99-DD67-4633-B7AA-A1DF7201FBF9}"/>
    <cellStyle name="Separador de milhares 4 2 3 4 3 3 3 2" xfId="15974" xr:uid="{46EA292E-2810-4073-8122-3F17692F766C}"/>
    <cellStyle name="Separador de milhares 4 2 3 4 3 3 4" xfId="14513" xr:uid="{905BD1BA-B789-4840-AF1A-AECF2FA24D3E}"/>
    <cellStyle name="Separador de milhares 4 2 3 4 3 4" xfId="11618" xr:uid="{43196614-CC77-4F95-9789-BD95BAADDA62}"/>
    <cellStyle name="Separador de milhares 4 2 3 4 3 4 2" xfId="13521" xr:uid="{F2403EC9-4BC0-40BB-9A10-B28BBA47659F}"/>
    <cellStyle name="Separador de milhares 4 2 3 4 3 4 2 2" xfId="16373" xr:uid="{E5639895-421F-4C52-AC5F-8ABC84F38DA6}"/>
    <cellStyle name="Separador de milhares 4 2 3 4 3 4 3" xfId="14912" xr:uid="{2583F33C-8F4B-4753-9EF4-D45CC7BFAAC2}"/>
    <cellStyle name="Separador de milhares 4 2 3 4 4" xfId="10067" xr:uid="{F1353BC4-0DDD-4E47-B1CD-5C6F12F6878E}"/>
    <cellStyle name="Separador de milhares 4 2 3 4 4 2" xfId="11069" xr:uid="{358B4DD8-E2C0-4348-9CEE-35D271FEBFA0}"/>
    <cellStyle name="Separador de milhares 4 2 3 4 4 2 2" xfId="12021" xr:uid="{34E78714-92A7-4A48-9809-901D625D1BD6}"/>
    <cellStyle name="Separador de milhares 4 2 3 4 4 2 2 2" xfId="13922" xr:uid="{645D7830-8CDC-40E2-B7BA-05DD37839ACF}"/>
    <cellStyle name="Separador de milhares 4 2 3 4 4 2 2 2 2" xfId="16774" xr:uid="{40682EC8-4129-4E92-A16A-1CC87235B317}"/>
    <cellStyle name="Separador de milhares 4 2 3 4 4 2 2 3" xfId="15313" xr:uid="{9E2E3885-EDCB-4676-89A9-CE01EFDF586F}"/>
    <cellStyle name="Separador de milhares 4 2 3 4 4 2 3" xfId="13122" xr:uid="{4D6FB6B5-B68E-4747-8E67-1445431529B8}"/>
    <cellStyle name="Separador de milhares 4 2 3 4 4 2 3 2" xfId="15976" xr:uid="{B3E2BA4A-E333-4D32-A9EB-3B0DCB222C49}"/>
    <cellStyle name="Separador de milhares 4 2 3 4 4 2 4" xfId="14515" xr:uid="{7B78ABC3-81A3-4E7C-82C1-DE2D2546DBF4}"/>
    <cellStyle name="Separador de milhares 4 2 3 4 4 3" xfId="11620" xr:uid="{758A9576-1C59-4094-B2E1-0FF369794F2D}"/>
    <cellStyle name="Separador de milhares 4 2 3 4 4 3 2" xfId="13523" xr:uid="{B714028F-7E95-4F3D-92A7-B544B1C30C8C}"/>
    <cellStyle name="Separador de milhares 4 2 3 4 4 3 2 2" xfId="16375" xr:uid="{CBB29106-4282-4E2A-998A-9A42D4DC23CF}"/>
    <cellStyle name="Separador de milhares 4 2 3 4 4 3 3" xfId="14914" xr:uid="{577D883E-2858-4A70-914A-F54860FA261F}"/>
    <cellStyle name="Separador de milhares 4 2 3 4 5" xfId="11064" xr:uid="{FED68037-0DC6-4AC4-8C51-E8B7B22CB82F}"/>
    <cellStyle name="Separador de milhares 4 2 3 4 5 2" xfId="12016" xr:uid="{D2665A4E-D20C-48D3-B863-050700E2D74C}"/>
    <cellStyle name="Separador de milhares 4 2 3 4 5 2 2" xfId="13917" xr:uid="{C268D21F-7682-4B3C-85A9-FA85191837A2}"/>
    <cellStyle name="Separador de milhares 4 2 3 4 5 2 2 2" xfId="16769" xr:uid="{8937340A-1D8E-4EAA-8248-D029CD4C3B7B}"/>
    <cellStyle name="Separador de milhares 4 2 3 4 5 2 3" xfId="15308" xr:uid="{0C79868A-6A6C-4D1A-8D8F-A7A5B160892E}"/>
    <cellStyle name="Separador de milhares 4 2 3 4 5 3" xfId="13117" xr:uid="{F64BBDA6-19C3-4CD7-B2C2-3955581B519A}"/>
    <cellStyle name="Separador de milhares 4 2 3 4 5 3 2" xfId="15971" xr:uid="{C29B02A8-68D5-4AE0-B504-E9FEF9B08AE6}"/>
    <cellStyle name="Separador de milhares 4 2 3 4 5 4" xfId="14510" xr:uid="{F297BD09-8EF8-4C2C-8DF8-BD32E1E7989E}"/>
    <cellStyle name="Separador de milhares 4 2 3 4 6" xfId="11615" xr:uid="{72B0D300-5D52-4AAC-A089-FC8CE961B917}"/>
    <cellStyle name="Separador de milhares 4 2 3 4 6 2" xfId="13518" xr:uid="{DF69B12A-AF28-4F79-AFBE-DC82CD26EE7B}"/>
    <cellStyle name="Separador de milhares 4 2 3 4 6 2 2" xfId="16370" xr:uid="{775CB1B6-6512-41BC-A33E-5D5E57CED334}"/>
    <cellStyle name="Separador de milhares 4 2 3 4 6 3" xfId="14909" xr:uid="{C5824217-CDD5-4B79-80EA-C5390FEB2DE5}"/>
    <cellStyle name="Separador de milhares 4 2 3 5" xfId="10068" xr:uid="{48C208B2-0710-4717-8F30-CFE8265E934D}"/>
    <cellStyle name="Separador de milhares 4 2 3 5 2" xfId="10069" xr:uid="{6BB84DC0-C831-43F3-9EB4-D9409FDB522E}"/>
    <cellStyle name="Separador de milhares 4 2 3 5 2 2" xfId="11071" xr:uid="{308F4E24-C370-4523-96BA-308DB58419AB}"/>
    <cellStyle name="Separador de milhares 4 2 3 5 2 2 2" xfId="12023" xr:uid="{30E04E3C-568D-4996-A549-1A446ED35BB4}"/>
    <cellStyle name="Separador de milhares 4 2 3 5 2 2 2 2" xfId="13924" xr:uid="{A800CD98-4901-45E4-BF7E-68876E4738FF}"/>
    <cellStyle name="Separador de milhares 4 2 3 5 2 2 2 2 2" xfId="16776" xr:uid="{B0AC2346-7CD0-46B9-B4CC-008162997271}"/>
    <cellStyle name="Separador de milhares 4 2 3 5 2 2 2 3" xfId="15315" xr:uid="{C0988A26-0F61-44B2-80BE-05CD8A98C2E0}"/>
    <cellStyle name="Separador de milhares 4 2 3 5 2 2 3" xfId="13124" xr:uid="{8F254ABB-C3A4-40A6-9255-D060D8AAD76D}"/>
    <cellStyle name="Separador de milhares 4 2 3 5 2 2 3 2" xfId="15978" xr:uid="{E1BE8A9A-223A-4B79-9E3D-D78907012ED8}"/>
    <cellStyle name="Separador de milhares 4 2 3 5 2 2 4" xfId="14517" xr:uid="{AA71F1D0-616E-43F9-A969-08C04A532A39}"/>
    <cellStyle name="Separador de milhares 4 2 3 5 2 3" xfId="11622" xr:uid="{B6AA3032-8D0A-4C7A-86F6-874C95F3D683}"/>
    <cellStyle name="Separador de milhares 4 2 3 5 2 3 2" xfId="13525" xr:uid="{D8BF4615-4F55-4437-8404-2564AD9B72CD}"/>
    <cellStyle name="Separador de milhares 4 2 3 5 2 3 2 2" xfId="16377" xr:uid="{63366957-3B1C-43F9-AF28-CC733604FD17}"/>
    <cellStyle name="Separador de milhares 4 2 3 5 2 3 3" xfId="14916" xr:uid="{DAD74787-C51A-48EA-96EC-8C41020637AB}"/>
    <cellStyle name="Separador de milhares 4 2 3 5 3" xfId="11070" xr:uid="{02C7BD14-BC8A-48C6-8096-3F12C5B0094C}"/>
    <cellStyle name="Separador de milhares 4 2 3 5 3 2" xfId="12022" xr:uid="{FA9BF279-4CA1-4C88-BCD7-3E257A6282C4}"/>
    <cellStyle name="Separador de milhares 4 2 3 5 3 2 2" xfId="13923" xr:uid="{52E58A8E-4099-4103-BFF5-FB7627F2125E}"/>
    <cellStyle name="Separador de milhares 4 2 3 5 3 2 2 2" xfId="16775" xr:uid="{33AEC706-22D7-4B19-A25C-25023C364BA6}"/>
    <cellStyle name="Separador de milhares 4 2 3 5 3 2 3" xfId="15314" xr:uid="{9680C7C6-6237-47E2-A576-66D5B177706E}"/>
    <cellStyle name="Separador de milhares 4 2 3 5 3 3" xfId="13123" xr:uid="{201BBB88-5E86-443B-B7D6-CA600E8E0ADC}"/>
    <cellStyle name="Separador de milhares 4 2 3 5 3 3 2" xfId="15977" xr:uid="{CC81A0A3-BA48-40A0-86CC-5D2510416856}"/>
    <cellStyle name="Separador de milhares 4 2 3 5 3 4" xfId="14516" xr:uid="{E9449588-4534-48A3-95B4-73E5508F4D1A}"/>
    <cellStyle name="Separador de milhares 4 2 3 5 4" xfId="11621" xr:uid="{1D8EA2FC-A0E5-4D82-8A5D-DF60CF968BEC}"/>
    <cellStyle name="Separador de milhares 4 2 3 5 4 2" xfId="13524" xr:uid="{A612EFEE-2A73-4D93-96FC-41D47F507F11}"/>
    <cellStyle name="Separador de milhares 4 2 3 5 4 2 2" xfId="16376" xr:uid="{76D56F6C-A253-4D50-9E52-323C3DCB89E7}"/>
    <cellStyle name="Separador de milhares 4 2 3 5 4 3" xfId="14915" xr:uid="{93DFDF74-F540-4FE9-B4F7-C901907FDBC6}"/>
    <cellStyle name="Separador de milhares 4 2 3 6" xfId="10070" xr:uid="{FEA21548-90B8-4E5A-9D28-C253CD5A0958}"/>
    <cellStyle name="Separador de milhares 4 2 3 6 2" xfId="10071" xr:uid="{C1A95B19-F7DE-4D99-9324-80540A1FC799}"/>
    <cellStyle name="Separador de milhares 4 2 3 6 2 2" xfId="11073" xr:uid="{18AEDA4B-8A5F-4640-9419-6E0B27040956}"/>
    <cellStyle name="Separador de milhares 4 2 3 6 2 2 2" xfId="12025" xr:uid="{D63AB8A0-62D7-4DEB-986D-9FF18F8B42DB}"/>
    <cellStyle name="Separador de milhares 4 2 3 6 2 2 2 2" xfId="13926" xr:uid="{7B49D232-37A9-426C-AAFF-E11166A610B2}"/>
    <cellStyle name="Separador de milhares 4 2 3 6 2 2 2 2 2" xfId="16778" xr:uid="{1140B7EB-FBC7-4AFC-BD5C-A8FE1A0932DE}"/>
    <cellStyle name="Separador de milhares 4 2 3 6 2 2 2 3" xfId="15317" xr:uid="{61F4420A-8B78-45CE-A6A5-20EB5945E54F}"/>
    <cellStyle name="Separador de milhares 4 2 3 6 2 2 3" xfId="13126" xr:uid="{1B78E0D5-3476-4C34-A0E8-3CD5F5A4BFED}"/>
    <cellStyle name="Separador de milhares 4 2 3 6 2 2 3 2" xfId="15980" xr:uid="{230FB5F5-BE6F-4C8D-B0A0-86BFA4F75F39}"/>
    <cellStyle name="Separador de milhares 4 2 3 6 2 2 4" xfId="14519" xr:uid="{CC2A23D9-6E12-4A92-9656-82606503831D}"/>
    <cellStyle name="Separador de milhares 4 2 3 6 2 3" xfId="11624" xr:uid="{27CB5D2F-F26A-41E6-A867-112CD44B8602}"/>
    <cellStyle name="Separador de milhares 4 2 3 6 2 3 2" xfId="13527" xr:uid="{49D48BCE-ECC7-4617-9A06-AAADD5F33A94}"/>
    <cellStyle name="Separador de milhares 4 2 3 6 2 3 2 2" xfId="16379" xr:uid="{6D7DA241-785E-4DD0-8F2A-9386EBCF4AD4}"/>
    <cellStyle name="Separador de milhares 4 2 3 6 2 3 3" xfId="14918" xr:uid="{D39489E4-6604-4A68-8C52-D77C16B84C8D}"/>
    <cellStyle name="Separador de milhares 4 2 3 6 3" xfId="11072" xr:uid="{5649EB70-2C12-4BB2-8F0D-5530798BABCD}"/>
    <cellStyle name="Separador de milhares 4 2 3 6 3 2" xfId="12024" xr:uid="{0E79D0CE-53CB-46CA-8D76-D030695A7CBC}"/>
    <cellStyle name="Separador de milhares 4 2 3 6 3 2 2" xfId="13925" xr:uid="{1548C779-CCA8-4F8C-AD8C-FD4C14A12943}"/>
    <cellStyle name="Separador de milhares 4 2 3 6 3 2 2 2" xfId="16777" xr:uid="{F1216FD5-9DE2-497D-A334-63C611490673}"/>
    <cellStyle name="Separador de milhares 4 2 3 6 3 2 3" xfId="15316" xr:uid="{E32D4CA9-5649-4C2E-9EE9-C3B2D7C302EA}"/>
    <cellStyle name="Separador de milhares 4 2 3 6 3 3" xfId="13125" xr:uid="{97854765-4F4A-4730-9F1C-BA6D2E84C495}"/>
    <cellStyle name="Separador de milhares 4 2 3 6 3 3 2" xfId="15979" xr:uid="{DC551581-BB9E-484A-84AB-EC348687C2DD}"/>
    <cellStyle name="Separador de milhares 4 2 3 6 3 4" xfId="14518" xr:uid="{135F58A8-CB37-43DB-BCB2-E9EABBA7AC11}"/>
    <cellStyle name="Separador de milhares 4 2 3 6 4" xfId="11623" xr:uid="{E876F54B-5D80-4EED-8ECD-2255CE6B5377}"/>
    <cellStyle name="Separador de milhares 4 2 3 6 4 2" xfId="13526" xr:uid="{64034AB2-8C94-4BF2-9534-EAE9CAF06712}"/>
    <cellStyle name="Separador de milhares 4 2 3 6 4 2 2" xfId="16378" xr:uid="{F0A9B5D2-A240-48AF-AAB3-1F4B293686EE}"/>
    <cellStyle name="Separador de milhares 4 2 3 6 4 3" xfId="14917" xr:uid="{011697BB-7018-4666-A2E7-927B43BA4D0F}"/>
    <cellStyle name="Separador de milhares 4 2 3 7" xfId="10072" xr:uid="{C08470BE-61ED-4FA5-9FC4-08DA35903BF5}"/>
    <cellStyle name="Separador de milhares 4 2 3 7 2" xfId="11074" xr:uid="{7CE817E5-584A-4A73-B095-630D931810AF}"/>
    <cellStyle name="Separador de milhares 4 2 3 7 2 2" xfId="12026" xr:uid="{D324016D-95FB-403C-A1BD-EC1C2DB517B2}"/>
    <cellStyle name="Separador de milhares 4 2 3 7 2 2 2" xfId="13927" xr:uid="{75B9CFE5-214F-4A48-B865-697079A6D3D9}"/>
    <cellStyle name="Separador de milhares 4 2 3 7 2 2 2 2" xfId="16779" xr:uid="{8D20133E-9347-47D2-8B58-98033C60F5BC}"/>
    <cellStyle name="Separador de milhares 4 2 3 7 2 2 3" xfId="15318" xr:uid="{2DB987BD-B9FE-4FAE-91F2-031ACFA6A088}"/>
    <cellStyle name="Separador de milhares 4 2 3 7 2 3" xfId="13127" xr:uid="{AA147150-8C81-4872-880C-D5C0ADE65473}"/>
    <cellStyle name="Separador de milhares 4 2 3 7 2 3 2" xfId="15981" xr:uid="{E0DE24EB-1D8B-44F2-BD0D-D6D7A18630F8}"/>
    <cellStyle name="Separador de milhares 4 2 3 7 2 4" xfId="14520" xr:uid="{0B217851-B75C-467A-989A-5FD10C6A1978}"/>
    <cellStyle name="Separador de milhares 4 2 3 7 3" xfId="11625" xr:uid="{4ACDEF3D-42B9-4885-BAD2-D6609429E6B0}"/>
    <cellStyle name="Separador de milhares 4 2 3 7 3 2" xfId="13528" xr:uid="{4943A22B-38DE-4FF7-B911-79042DFA6B3A}"/>
    <cellStyle name="Separador de milhares 4 2 3 7 3 2 2" xfId="16380" xr:uid="{B175CCFC-2E85-4857-B103-E9AB4276399F}"/>
    <cellStyle name="Separador de milhares 4 2 3 7 3 3" xfId="14919" xr:uid="{A6D642DD-828F-4A93-A2F8-DCBFEC1B9DE1}"/>
    <cellStyle name="Separador de milhares 4 2 3 8" xfId="11051" xr:uid="{105CB7FB-6CF1-49AB-B77F-1352779E76AC}"/>
    <cellStyle name="Separador de milhares 4 2 3 8 2" xfId="12003" xr:uid="{8CF802A5-6314-4993-897A-EEF627C2FD30}"/>
    <cellStyle name="Separador de milhares 4 2 3 8 2 2" xfId="13904" xr:uid="{02C43372-7449-4B21-BE87-A84B2D1CFC56}"/>
    <cellStyle name="Separador de milhares 4 2 3 8 2 2 2" xfId="16756" xr:uid="{702179B4-F3EC-4BD7-8DF9-83410D0089DA}"/>
    <cellStyle name="Separador de milhares 4 2 3 8 2 3" xfId="15295" xr:uid="{F6E86905-A37B-4EB1-B8F3-76448F91E285}"/>
    <cellStyle name="Separador de milhares 4 2 3 8 3" xfId="13104" xr:uid="{5764104A-1B45-46FD-ADF5-0958357811E5}"/>
    <cellStyle name="Separador de milhares 4 2 3 8 3 2" xfId="15958" xr:uid="{CDD93DBA-B3ED-4079-8789-068F652A5D38}"/>
    <cellStyle name="Separador de milhares 4 2 3 8 4" xfId="14497" xr:uid="{4FFFB09E-2B99-4278-BC79-80DBD43E916A}"/>
    <cellStyle name="Separador de milhares 4 2 3 9" xfId="11602" xr:uid="{B5E09119-B904-445E-9E76-EC1B8E8C8525}"/>
    <cellStyle name="Separador de milhares 4 2 3 9 2" xfId="13505" xr:uid="{C8FAACD3-F041-437E-8967-E01F87DB5711}"/>
    <cellStyle name="Separador de milhares 4 2 3 9 2 2" xfId="16357" xr:uid="{B07241E3-0721-44C8-8BB1-EBF7B5A73034}"/>
    <cellStyle name="Separador de milhares 4 2 3 9 3" xfId="14896" xr:uid="{8C0EEAEF-6E64-4FDF-9E9D-2498B9E5C5AA}"/>
    <cellStyle name="Separador de milhares 4 2 4" xfId="10073" xr:uid="{705DA48A-E861-4D4A-AC58-5BFCF654E2D2}"/>
    <cellStyle name="Separador de milhares 4 2 4 2" xfId="10074" xr:uid="{7C71DFB9-7A7C-487A-8AC9-352256BB66EB}"/>
    <cellStyle name="Separador de milhares 4 2 4 2 2" xfId="10075" xr:uid="{B889137F-1822-446B-ABB7-B8B64F3C4BFD}"/>
    <cellStyle name="Separador de milhares 4 2 4 2 2 2" xfId="10076" xr:uid="{89C632FE-D61B-4A7B-92AC-75566A871237}"/>
    <cellStyle name="Separador de milhares 4 2 4 2 2 2 2" xfId="11078" xr:uid="{A0B1D101-FC3F-40E4-9E9F-A038EB7E51EB}"/>
    <cellStyle name="Separador de milhares 4 2 4 2 2 2 2 2" xfId="12030" xr:uid="{F36E653C-C318-46C4-9DEE-109C2D612A55}"/>
    <cellStyle name="Separador de milhares 4 2 4 2 2 2 2 2 2" xfId="13931" xr:uid="{1E977E7F-2502-4227-9332-8092F7E639F2}"/>
    <cellStyle name="Separador de milhares 4 2 4 2 2 2 2 2 2 2" xfId="16783" xr:uid="{67423334-512E-41E5-B11B-C2F998F41370}"/>
    <cellStyle name="Separador de milhares 4 2 4 2 2 2 2 2 3" xfId="15322" xr:uid="{3802427D-842B-40EC-9293-1194FB51EA35}"/>
    <cellStyle name="Separador de milhares 4 2 4 2 2 2 2 3" xfId="13131" xr:uid="{13F29D9A-15A9-4C12-A613-EDD91D54743D}"/>
    <cellStyle name="Separador de milhares 4 2 4 2 2 2 2 3 2" xfId="15985" xr:uid="{9E1C179E-3BA9-4A8D-9DB0-8CE96CA9D74D}"/>
    <cellStyle name="Separador de milhares 4 2 4 2 2 2 2 4" xfId="14524" xr:uid="{1D030B4C-A05B-4B75-9B96-25923F0DF483}"/>
    <cellStyle name="Separador de milhares 4 2 4 2 2 2 3" xfId="11629" xr:uid="{E1836B20-663D-4FB8-95A5-042C58ABCDA6}"/>
    <cellStyle name="Separador de milhares 4 2 4 2 2 2 3 2" xfId="13532" xr:uid="{C3B84054-46E7-47DB-82C7-5F6D174E3469}"/>
    <cellStyle name="Separador de milhares 4 2 4 2 2 2 3 2 2" xfId="16384" xr:uid="{2163FB81-F7A9-4690-A11A-7792B23441CA}"/>
    <cellStyle name="Separador de milhares 4 2 4 2 2 2 3 3" xfId="14923" xr:uid="{BD8E55D0-A047-40BE-98BF-09C75434CE16}"/>
    <cellStyle name="Separador de milhares 4 2 4 2 2 3" xfId="11077" xr:uid="{3FF50881-7944-4077-AC78-C6457491110C}"/>
    <cellStyle name="Separador de milhares 4 2 4 2 2 3 2" xfId="12029" xr:uid="{D4DEF738-BE1A-4106-80F1-A306800E4CD7}"/>
    <cellStyle name="Separador de milhares 4 2 4 2 2 3 2 2" xfId="13930" xr:uid="{8DCCBA50-7341-4B01-8B1F-F4C7994AFE47}"/>
    <cellStyle name="Separador de milhares 4 2 4 2 2 3 2 2 2" xfId="16782" xr:uid="{55849007-2334-4836-A4DD-DC07DBE6EE20}"/>
    <cellStyle name="Separador de milhares 4 2 4 2 2 3 2 3" xfId="15321" xr:uid="{9B112189-DA1C-4ABA-8B16-727424AC2A88}"/>
    <cellStyle name="Separador de milhares 4 2 4 2 2 3 3" xfId="13130" xr:uid="{59A091CD-BEAA-4EB8-9812-5498E0881CB5}"/>
    <cellStyle name="Separador de milhares 4 2 4 2 2 3 3 2" xfId="15984" xr:uid="{521F0D53-2149-4966-A967-BEA48D82D1B8}"/>
    <cellStyle name="Separador de milhares 4 2 4 2 2 3 4" xfId="14523" xr:uid="{4D21269D-4439-4E21-A388-6CDC16150AA8}"/>
    <cellStyle name="Separador de milhares 4 2 4 2 2 4" xfId="11628" xr:uid="{FB620DF3-E79C-414B-B7E6-52392FB69FF1}"/>
    <cellStyle name="Separador de milhares 4 2 4 2 2 4 2" xfId="13531" xr:uid="{9FF000ED-48D5-4F71-A6BA-D0CC41736CBA}"/>
    <cellStyle name="Separador de milhares 4 2 4 2 2 4 2 2" xfId="16383" xr:uid="{310CCB12-89D9-4124-AE24-9B18680442F4}"/>
    <cellStyle name="Separador de milhares 4 2 4 2 2 4 3" xfId="14922" xr:uid="{AE495B58-979E-4B48-A6AF-31CFD4989722}"/>
    <cellStyle name="Separador de milhares 4 2 4 2 3" xfId="10077" xr:uid="{BFF309C2-3C46-478C-8617-B9DD005E88CE}"/>
    <cellStyle name="Separador de milhares 4 2 4 2 3 2" xfId="10078" xr:uid="{0C7709EF-00BF-4618-809E-D8EB147E7B48}"/>
    <cellStyle name="Separador de milhares 4 2 4 2 3 2 2" xfId="11080" xr:uid="{A67039D1-405F-46E8-8810-399416D45599}"/>
    <cellStyle name="Separador de milhares 4 2 4 2 3 2 2 2" xfId="12032" xr:uid="{4D63F15E-E55D-4EFE-9F3D-744DA57D8A36}"/>
    <cellStyle name="Separador de milhares 4 2 4 2 3 2 2 2 2" xfId="13933" xr:uid="{C9CFE384-3ECB-40C9-BB28-C38BBEFA7051}"/>
    <cellStyle name="Separador de milhares 4 2 4 2 3 2 2 2 2 2" xfId="16785" xr:uid="{D07A50A7-A508-4E1B-B7D8-9F0C40582FFE}"/>
    <cellStyle name="Separador de milhares 4 2 4 2 3 2 2 2 3" xfId="15324" xr:uid="{90012B2B-D178-4A16-AAFD-01594FC9AF02}"/>
    <cellStyle name="Separador de milhares 4 2 4 2 3 2 2 3" xfId="13133" xr:uid="{2953D37C-20BC-466E-B98B-51EB9DE473B7}"/>
    <cellStyle name="Separador de milhares 4 2 4 2 3 2 2 3 2" xfId="15987" xr:uid="{1AB2F340-F02D-4121-B29A-7D27179CC595}"/>
    <cellStyle name="Separador de milhares 4 2 4 2 3 2 2 4" xfId="14526" xr:uid="{E9FDDFED-4B32-4910-B4D8-DA16B1D2D2E2}"/>
    <cellStyle name="Separador de milhares 4 2 4 2 3 2 3" xfId="11631" xr:uid="{BC3E72C5-DDFC-4A95-8F7D-6427004F9031}"/>
    <cellStyle name="Separador de milhares 4 2 4 2 3 2 3 2" xfId="13534" xr:uid="{DF14C68E-0151-43FE-AD12-1248D319B090}"/>
    <cellStyle name="Separador de milhares 4 2 4 2 3 2 3 2 2" xfId="16386" xr:uid="{53492336-28ED-4BC8-A357-D21C14426A19}"/>
    <cellStyle name="Separador de milhares 4 2 4 2 3 2 3 3" xfId="14925" xr:uid="{A7CA4085-6DC8-4646-9F58-759802E03EBE}"/>
    <cellStyle name="Separador de milhares 4 2 4 2 3 3" xfId="11079" xr:uid="{D74A13BE-2CC6-4CFB-AEC5-FE8D75741812}"/>
    <cellStyle name="Separador de milhares 4 2 4 2 3 3 2" xfId="12031" xr:uid="{4EDA25A9-90D8-44F3-9490-D729B6C8D394}"/>
    <cellStyle name="Separador de milhares 4 2 4 2 3 3 2 2" xfId="13932" xr:uid="{1749214C-C6A9-45D3-8CDF-DDD8F8DAA485}"/>
    <cellStyle name="Separador de milhares 4 2 4 2 3 3 2 2 2" xfId="16784" xr:uid="{AD4A349C-BBB3-40F0-AA89-CB4346D08169}"/>
    <cellStyle name="Separador de milhares 4 2 4 2 3 3 2 3" xfId="15323" xr:uid="{6AB7511A-2856-40E6-9258-5ECE900EDBAF}"/>
    <cellStyle name="Separador de milhares 4 2 4 2 3 3 3" xfId="13132" xr:uid="{BACEA589-83F2-41A2-87FA-44CCB145F237}"/>
    <cellStyle name="Separador de milhares 4 2 4 2 3 3 3 2" xfId="15986" xr:uid="{05B8F7EF-E135-4C82-904D-0F3DBD1318BF}"/>
    <cellStyle name="Separador de milhares 4 2 4 2 3 3 4" xfId="14525" xr:uid="{8BDBF1B6-8944-4EEE-B13C-C1F8722A15C1}"/>
    <cellStyle name="Separador de milhares 4 2 4 2 3 4" xfId="11630" xr:uid="{C61EFAE8-90CA-4942-8FDB-CEA4FD56E54B}"/>
    <cellStyle name="Separador de milhares 4 2 4 2 3 4 2" xfId="13533" xr:uid="{6FBE2C7B-89D5-4F84-8B83-E40B2832D40D}"/>
    <cellStyle name="Separador de milhares 4 2 4 2 3 4 2 2" xfId="16385" xr:uid="{6BBE4611-685C-431C-92A8-815AAFBF966C}"/>
    <cellStyle name="Separador de milhares 4 2 4 2 3 4 3" xfId="14924" xr:uid="{20724130-2CA5-4D8D-89A3-DBF8AE932DA7}"/>
    <cellStyle name="Separador de milhares 4 2 4 2 4" xfId="10079" xr:uid="{BF614A1F-554A-4E1B-8A0A-55B74168DE8C}"/>
    <cellStyle name="Separador de milhares 4 2 4 2 4 2" xfId="11081" xr:uid="{73846475-F814-4889-8686-D85D60741A59}"/>
    <cellStyle name="Separador de milhares 4 2 4 2 4 2 2" xfId="12033" xr:uid="{38AD9C62-B016-4887-941C-53FF05C0DC51}"/>
    <cellStyle name="Separador de milhares 4 2 4 2 4 2 2 2" xfId="13934" xr:uid="{3B8E1B7C-FB8C-41C4-A315-DB433EA69456}"/>
    <cellStyle name="Separador de milhares 4 2 4 2 4 2 2 2 2" xfId="16786" xr:uid="{4966D63A-5853-4230-9292-EDD712899398}"/>
    <cellStyle name="Separador de milhares 4 2 4 2 4 2 2 3" xfId="15325" xr:uid="{2A26AC21-3860-4F20-901E-144E4CF605E5}"/>
    <cellStyle name="Separador de milhares 4 2 4 2 4 2 3" xfId="13134" xr:uid="{1070E30F-E6C9-4279-8827-C951200C1BF3}"/>
    <cellStyle name="Separador de milhares 4 2 4 2 4 2 3 2" xfId="15988" xr:uid="{DBAE6097-F4F3-47B8-A7DB-3579591EBF21}"/>
    <cellStyle name="Separador de milhares 4 2 4 2 4 2 4" xfId="14527" xr:uid="{220CA7A8-1E55-4728-A09B-85228349A4F0}"/>
    <cellStyle name="Separador de milhares 4 2 4 2 4 3" xfId="11632" xr:uid="{FD4FF948-C012-4396-BC07-469E31FADA87}"/>
    <cellStyle name="Separador de milhares 4 2 4 2 4 3 2" xfId="13535" xr:uid="{7096748A-61F7-41AB-ADFC-60CC72D464E5}"/>
    <cellStyle name="Separador de milhares 4 2 4 2 4 3 2 2" xfId="16387" xr:uid="{BF69A9E2-B552-40F0-ACE0-2A7BE30D0E61}"/>
    <cellStyle name="Separador de milhares 4 2 4 2 4 3 3" xfId="14926" xr:uid="{E7572BC9-ED1F-4EAB-A807-AC237E2A862D}"/>
    <cellStyle name="Separador de milhares 4 2 4 2 5" xfId="11076" xr:uid="{0FACAC2C-A275-4B80-92F7-DFBDBCFBFD39}"/>
    <cellStyle name="Separador de milhares 4 2 4 2 5 2" xfId="12028" xr:uid="{28D8C05F-7834-4983-B2C2-1E1198364094}"/>
    <cellStyle name="Separador de milhares 4 2 4 2 5 2 2" xfId="13929" xr:uid="{455352ED-51C1-4EF4-BCD3-9BEFFF94A762}"/>
    <cellStyle name="Separador de milhares 4 2 4 2 5 2 2 2" xfId="16781" xr:uid="{A1C32009-263C-49AB-B941-D5E32331793A}"/>
    <cellStyle name="Separador de milhares 4 2 4 2 5 2 3" xfId="15320" xr:uid="{D5FD1264-7D49-4C16-80EE-F612FB7DA698}"/>
    <cellStyle name="Separador de milhares 4 2 4 2 5 3" xfId="13129" xr:uid="{01C13EFA-2FC5-4E8C-BDA1-75DE6595FA74}"/>
    <cellStyle name="Separador de milhares 4 2 4 2 5 3 2" xfId="15983" xr:uid="{24524F76-3C85-418C-8606-AA506F2496C5}"/>
    <cellStyle name="Separador de milhares 4 2 4 2 5 4" xfId="14522" xr:uid="{8B66022E-30C4-42F1-BB2F-8F61C29B2246}"/>
    <cellStyle name="Separador de milhares 4 2 4 2 6" xfId="11627" xr:uid="{FDD6AA2D-77AB-436F-80B9-7B04C94E6223}"/>
    <cellStyle name="Separador de milhares 4 2 4 2 6 2" xfId="13530" xr:uid="{F6A1F63B-37C0-406F-8631-AE2949673E01}"/>
    <cellStyle name="Separador de milhares 4 2 4 2 6 2 2" xfId="16382" xr:uid="{6FD9D10F-346F-409D-9610-9E204D6A3A4B}"/>
    <cellStyle name="Separador de milhares 4 2 4 2 6 3" xfId="14921" xr:uid="{62E03E76-B288-4661-90C8-DD1289EA6F23}"/>
    <cellStyle name="Separador de milhares 4 2 4 3" xfId="10080" xr:uid="{A83EA3E0-80D4-40DC-BC7A-0375359FCAF8}"/>
    <cellStyle name="Separador de milhares 4 2 4 3 2" xfId="10081" xr:uid="{959B5A64-8FA1-406A-8ED5-A0FAE68882F2}"/>
    <cellStyle name="Separador de milhares 4 2 4 3 2 2" xfId="10082" xr:uid="{178B41B1-CD02-4194-AEBF-AB8525D035E0}"/>
    <cellStyle name="Separador de milhares 4 2 4 3 2 2 2" xfId="11084" xr:uid="{A20498CD-CF20-41B1-941F-A423519B7EC8}"/>
    <cellStyle name="Separador de milhares 4 2 4 3 2 2 2 2" xfId="12036" xr:uid="{1C16B0E1-7682-4D04-97F9-43B9AC778320}"/>
    <cellStyle name="Separador de milhares 4 2 4 3 2 2 2 2 2" xfId="13937" xr:uid="{4D59F927-7AB9-44F2-9B6B-819009ADA07A}"/>
    <cellStyle name="Separador de milhares 4 2 4 3 2 2 2 2 2 2" xfId="16789" xr:uid="{5BAA9DDD-DB58-4318-8108-96993628D2EE}"/>
    <cellStyle name="Separador de milhares 4 2 4 3 2 2 2 2 3" xfId="15328" xr:uid="{144222D2-0972-4850-8BEE-B0873CD26F8D}"/>
    <cellStyle name="Separador de milhares 4 2 4 3 2 2 2 3" xfId="13137" xr:uid="{6D45A907-E010-4816-A41D-10F763648AEC}"/>
    <cellStyle name="Separador de milhares 4 2 4 3 2 2 2 3 2" xfId="15991" xr:uid="{6A397235-B835-4E27-86FA-EC27B5B1CE79}"/>
    <cellStyle name="Separador de milhares 4 2 4 3 2 2 2 4" xfId="14530" xr:uid="{ADEB73C6-701C-4ACD-B39D-96E36832CCEA}"/>
    <cellStyle name="Separador de milhares 4 2 4 3 2 2 3" xfId="11635" xr:uid="{1A917086-DAD0-4B9E-A032-3F0B70B3B820}"/>
    <cellStyle name="Separador de milhares 4 2 4 3 2 2 3 2" xfId="13538" xr:uid="{0DD40B81-7DC1-4100-ADD6-47A29F0C8401}"/>
    <cellStyle name="Separador de milhares 4 2 4 3 2 2 3 2 2" xfId="16390" xr:uid="{E607E251-5DF6-487E-B843-4E05944F01F0}"/>
    <cellStyle name="Separador de milhares 4 2 4 3 2 2 3 3" xfId="14929" xr:uid="{78E93C3E-346F-42C7-8686-3D66CB0051CB}"/>
    <cellStyle name="Separador de milhares 4 2 4 3 2 3" xfId="11083" xr:uid="{60A17399-9E5D-407F-8117-F3D504FD6330}"/>
    <cellStyle name="Separador de milhares 4 2 4 3 2 3 2" xfId="12035" xr:uid="{F4C29CFB-B76A-44F0-908E-A6BB5E977E0D}"/>
    <cellStyle name="Separador de milhares 4 2 4 3 2 3 2 2" xfId="13936" xr:uid="{94E1D54C-E88B-459C-A0EA-0D54A18A1471}"/>
    <cellStyle name="Separador de milhares 4 2 4 3 2 3 2 2 2" xfId="16788" xr:uid="{A7EF2C02-1672-4215-97FF-2AD578D8AF43}"/>
    <cellStyle name="Separador de milhares 4 2 4 3 2 3 2 3" xfId="15327" xr:uid="{E10E6F55-0128-44AB-A870-72E57EC1E6A8}"/>
    <cellStyle name="Separador de milhares 4 2 4 3 2 3 3" xfId="13136" xr:uid="{2BE1DC2F-4FD6-4F89-B092-AD0EFC9B4905}"/>
    <cellStyle name="Separador de milhares 4 2 4 3 2 3 3 2" xfId="15990" xr:uid="{1071D877-A214-47DC-8110-22D9778A6319}"/>
    <cellStyle name="Separador de milhares 4 2 4 3 2 3 4" xfId="14529" xr:uid="{EDEF1D28-17CA-4392-8111-8D7AA1905EB9}"/>
    <cellStyle name="Separador de milhares 4 2 4 3 2 4" xfId="11634" xr:uid="{829C657A-F49E-4E85-9C40-321830A84DED}"/>
    <cellStyle name="Separador de milhares 4 2 4 3 2 4 2" xfId="13537" xr:uid="{5ADF1C29-2C77-4778-A7C2-E18AD812F658}"/>
    <cellStyle name="Separador de milhares 4 2 4 3 2 4 2 2" xfId="16389" xr:uid="{03E9DE8B-4E81-4228-943C-1435CC437ACA}"/>
    <cellStyle name="Separador de milhares 4 2 4 3 2 4 3" xfId="14928" xr:uid="{DB759DE0-4DFC-4B4C-881F-26CBD0DB5875}"/>
    <cellStyle name="Separador de milhares 4 2 4 3 3" xfId="10083" xr:uid="{8186EA5E-5B76-4BE2-9A95-983D6CBF4336}"/>
    <cellStyle name="Separador de milhares 4 2 4 3 3 2" xfId="10084" xr:uid="{20E78CC9-8B33-491D-894F-651E8BE9EC25}"/>
    <cellStyle name="Separador de milhares 4 2 4 3 3 2 2" xfId="11086" xr:uid="{127AD057-41B8-40CC-9D93-84752917AF65}"/>
    <cellStyle name="Separador de milhares 4 2 4 3 3 2 2 2" xfId="12038" xr:uid="{E7449151-9A66-46A9-A723-E03A62FBED6A}"/>
    <cellStyle name="Separador de milhares 4 2 4 3 3 2 2 2 2" xfId="13939" xr:uid="{F6BFD7EF-785D-4017-8377-DFD16C561873}"/>
    <cellStyle name="Separador de milhares 4 2 4 3 3 2 2 2 2 2" xfId="16791" xr:uid="{ADAD7C04-CE43-45D9-B889-B52FD22144CA}"/>
    <cellStyle name="Separador de milhares 4 2 4 3 3 2 2 2 3" xfId="15330" xr:uid="{46C44372-4B9D-4B37-8A77-681DACB03457}"/>
    <cellStyle name="Separador de milhares 4 2 4 3 3 2 2 3" xfId="13139" xr:uid="{6893934A-D4F0-40F2-B553-330912E55A9E}"/>
    <cellStyle name="Separador de milhares 4 2 4 3 3 2 2 3 2" xfId="15993" xr:uid="{D3D3B4ED-E6D1-4205-89F5-024637855330}"/>
    <cellStyle name="Separador de milhares 4 2 4 3 3 2 2 4" xfId="14532" xr:uid="{0740D22C-53FB-4A12-B4E4-C428DA94D73E}"/>
    <cellStyle name="Separador de milhares 4 2 4 3 3 2 3" xfId="11637" xr:uid="{59D53350-C7C3-4E64-9D51-8CFB95A115A4}"/>
    <cellStyle name="Separador de milhares 4 2 4 3 3 2 3 2" xfId="13540" xr:uid="{EE48DD0A-66A3-456B-A1B9-73DB09FDFAA4}"/>
    <cellStyle name="Separador de milhares 4 2 4 3 3 2 3 2 2" xfId="16392" xr:uid="{6122A7EA-A1FE-435B-A4AE-D43989C1A287}"/>
    <cellStyle name="Separador de milhares 4 2 4 3 3 2 3 3" xfId="14931" xr:uid="{C9CF95BF-1B00-4BDB-AC9B-C750F46771C2}"/>
    <cellStyle name="Separador de milhares 4 2 4 3 3 3" xfId="11085" xr:uid="{0595791E-F1EC-47D5-89A4-5CE631E46D5B}"/>
    <cellStyle name="Separador de milhares 4 2 4 3 3 3 2" xfId="12037" xr:uid="{4E317E84-99C8-4112-A19E-563AB4E4F9A9}"/>
    <cellStyle name="Separador de milhares 4 2 4 3 3 3 2 2" xfId="13938" xr:uid="{C8088D17-1F62-4008-A6C7-68BADE41DB88}"/>
    <cellStyle name="Separador de milhares 4 2 4 3 3 3 2 2 2" xfId="16790" xr:uid="{C92C907F-1AA8-461F-B7EF-E99052F4D9D2}"/>
    <cellStyle name="Separador de milhares 4 2 4 3 3 3 2 3" xfId="15329" xr:uid="{5766ECC5-CAAC-44AE-87BC-DA3D3ACFF260}"/>
    <cellStyle name="Separador de milhares 4 2 4 3 3 3 3" xfId="13138" xr:uid="{73898A25-C608-4DDC-9FBD-7A4662873DF2}"/>
    <cellStyle name="Separador de milhares 4 2 4 3 3 3 3 2" xfId="15992" xr:uid="{A56098DA-CBF3-49C1-B0E2-687845CD9E66}"/>
    <cellStyle name="Separador de milhares 4 2 4 3 3 3 4" xfId="14531" xr:uid="{99A1FA90-E86B-4892-994B-C4E68E0B5991}"/>
    <cellStyle name="Separador de milhares 4 2 4 3 3 4" xfId="11636" xr:uid="{EB5892C7-F953-4379-878E-E646BE290989}"/>
    <cellStyle name="Separador de milhares 4 2 4 3 3 4 2" xfId="13539" xr:uid="{2851C840-F0D2-4FB7-B7A3-85B5CA367A97}"/>
    <cellStyle name="Separador de milhares 4 2 4 3 3 4 2 2" xfId="16391" xr:uid="{48BE094A-A87E-415F-BFFD-4E1D3A12201C}"/>
    <cellStyle name="Separador de milhares 4 2 4 3 3 4 3" xfId="14930" xr:uid="{7338AA0B-6D53-4EB5-8778-069A13392889}"/>
    <cellStyle name="Separador de milhares 4 2 4 3 4" xfId="10085" xr:uid="{669C8C6C-E972-43B8-9EEC-9131F6E5C962}"/>
    <cellStyle name="Separador de milhares 4 2 4 3 4 2" xfId="11087" xr:uid="{95247512-F849-40DB-88CC-658D3F204B0A}"/>
    <cellStyle name="Separador de milhares 4 2 4 3 4 2 2" xfId="12039" xr:uid="{542F1C24-B054-4C24-B605-FB8098079687}"/>
    <cellStyle name="Separador de milhares 4 2 4 3 4 2 2 2" xfId="13940" xr:uid="{399DD7D2-53DF-402F-A99A-0C8FA81A3410}"/>
    <cellStyle name="Separador de milhares 4 2 4 3 4 2 2 2 2" xfId="16792" xr:uid="{B441DDEE-C656-4CF7-904B-B3C614948E8F}"/>
    <cellStyle name="Separador de milhares 4 2 4 3 4 2 2 3" xfId="15331" xr:uid="{95A1BB1D-79AB-4BD1-A639-83CD791A2717}"/>
    <cellStyle name="Separador de milhares 4 2 4 3 4 2 3" xfId="13140" xr:uid="{805BB7A1-31B6-4766-8892-8ABCD234D779}"/>
    <cellStyle name="Separador de milhares 4 2 4 3 4 2 3 2" xfId="15994" xr:uid="{F0FC0FB3-655C-42D8-8B1A-5444A4489D57}"/>
    <cellStyle name="Separador de milhares 4 2 4 3 4 2 4" xfId="14533" xr:uid="{A319F5B0-38D3-465B-8C22-7E4D18415357}"/>
    <cellStyle name="Separador de milhares 4 2 4 3 4 3" xfId="11638" xr:uid="{65E28DA1-0ACE-4618-93B8-784F5B9CF750}"/>
    <cellStyle name="Separador de milhares 4 2 4 3 4 3 2" xfId="13541" xr:uid="{CCD19A41-9F8A-4236-9B71-BA19E4F24A07}"/>
    <cellStyle name="Separador de milhares 4 2 4 3 4 3 2 2" xfId="16393" xr:uid="{ABB4250B-BAED-4A0E-BEB1-C6E5C27D7DAE}"/>
    <cellStyle name="Separador de milhares 4 2 4 3 4 3 3" xfId="14932" xr:uid="{6B9B1CF8-ED48-4B37-912C-606F688A7CCA}"/>
    <cellStyle name="Separador de milhares 4 2 4 3 5" xfId="11082" xr:uid="{A2C55784-918C-4B8C-AF1A-B9008F401C9C}"/>
    <cellStyle name="Separador de milhares 4 2 4 3 5 2" xfId="12034" xr:uid="{8C0D495D-DAB5-405D-A429-396A7385E088}"/>
    <cellStyle name="Separador de milhares 4 2 4 3 5 2 2" xfId="13935" xr:uid="{2B4E1A6D-429D-4A63-86E4-FE7915C9A0F6}"/>
    <cellStyle name="Separador de milhares 4 2 4 3 5 2 2 2" xfId="16787" xr:uid="{7B1F6D5C-6F84-4F45-8EEF-B92DB446797A}"/>
    <cellStyle name="Separador de milhares 4 2 4 3 5 2 3" xfId="15326" xr:uid="{2CC59D2A-2EC7-44F1-ABF0-D20396B90B70}"/>
    <cellStyle name="Separador de milhares 4 2 4 3 5 3" xfId="13135" xr:uid="{F4D80DDC-E254-4D2F-84F9-A8908744BF61}"/>
    <cellStyle name="Separador de milhares 4 2 4 3 5 3 2" xfId="15989" xr:uid="{1CCA647E-153D-4084-AAC1-4279ACB7B6C2}"/>
    <cellStyle name="Separador de milhares 4 2 4 3 5 4" xfId="14528" xr:uid="{F17DC8E0-7853-486F-A6BB-0D9E60033C77}"/>
    <cellStyle name="Separador de milhares 4 2 4 3 6" xfId="11633" xr:uid="{07CE06A6-8F54-4856-B181-42773B9DCA72}"/>
    <cellStyle name="Separador de milhares 4 2 4 3 6 2" xfId="13536" xr:uid="{0452E654-9223-406B-83FA-627341DCA45A}"/>
    <cellStyle name="Separador de milhares 4 2 4 3 6 2 2" xfId="16388" xr:uid="{9749D6DB-C704-4E6D-8F5B-1F70872EB232}"/>
    <cellStyle name="Separador de milhares 4 2 4 3 6 3" xfId="14927" xr:uid="{E488B7CD-6B12-41E5-98D1-215D361DEED8}"/>
    <cellStyle name="Separador de milhares 4 2 4 4" xfId="10086" xr:uid="{03AF6040-0C24-488C-8DFB-AA4936B73532}"/>
    <cellStyle name="Separador de milhares 4 2 4 4 2" xfId="10087" xr:uid="{FDC2EEEC-1EFB-41AD-BA6A-324F5BF299C6}"/>
    <cellStyle name="Separador de milhares 4 2 4 4 2 2" xfId="10088" xr:uid="{67E32A5E-D563-4AB9-830B-CFE29D9F17FD}"/>
    <cellStyle name="Separador de milhares 4 2 4 4 2 2 2" xfId="11090" xr:uid="{3DF94E7C-F91B-4827-9D31-374B236D5792}"/>
    <cellStyle name="Separador de milhares 4 2 4 4 2 2 2 2" xfId="12042" xr:uid="{8FB16E55-4CA0-4DE0-A750-872FF5504D59}"/>
    <cellStyle name="Separador de milhares 4 2 4 4 2 2 2 2 2" xfId="13943" xr:uid="{58BF5287-ADDA-41BB-9055-07B17118F74A}"/>
    <cellStyle name="Separador de milhares 4 2 4 4 2 2 2 2 2 2" xfId="16795" xr:uid="{AB866CE5-21E5-4458-BEEE-A12B6A9236CA}"/>
    <cellStyle name="Separador de milhares 4 2 4 4 2 2 2 2 3" xfId="15334" xr:uid="{2D0D47D4-9EA9-4996-ABED-44D007B580BF}"/>
    <cellStyle name="Separador de milhares 4 2 4 4 2 2 2 3" xfId="13143" xr:uid="{898CD5BD-A9FD-4BF3-8863-C77BA276127C}"/>
    <cellStyle name="Separador de milhares 4 2 4 4 2 2 2 3 2" xfId="15997" xr:uid="{9EE5FCE0-CED7-414E-87EB-76F2092CDCA8}"/>
    <cellStyle name="Separador de milhares 4 2 4 4 2 2 2 4" xfId="14536" xr:uid="{6C486103-5532-4007-843B-146BE6C07F58}"/>
    <cellStyle name="Separador de milhares 4 2 4 4 2 2 3" xfId="11641" xr:uid="{2FAE450A-3E8A-4A15-AF73-584D6DA3DAE0}"/>
    <cellStyle name="Separador de milhares 4 2 4 4 2 2 3 2" xfId="13544" xr:uid="{072F67A9-8EFD-46F7-81C7-5441192E43FD}"/>
    <cellStyle name="Separador de milhares 4 2 4 4 2 2 3 2 2" xfId="16396" xr:uid="{C48E202E-BBEC-42F6-9ED2-46DBE64D397B}"/>
    <cellStyle name="Separador de milhares 4 2 4 4 2 2 3 3" xfId="14935" xr:uid="{4ED131A2-9663-49BC-8EE7-F190716747EB}"/>
    <cellStyle name="Separador de milhares 4 2 4 4 2 3" xfId="11089" xr:uid="{28708C5E-A7F2-4C47-BDC6-1BF0CF64C860}"/>
    <cellStyle name="Separador de milhares 4 2 4 4 2 3 2" xfId="12041" xr:uid="{06455A26-C8A7-4D8B-8640-F019B54E4C21}"/>
    <cellStyle name="Separador de milhares 4 2 4 4 2 3 2 2" xfId="13942" xr:uid="{907FEE53-82B3-4C47-B920-2AC2C1C077B6}"/>
    <cellStyle name="Separador de milhares 4 2 4 4 2 3 2 2 2" xfId="16794" xr:uid="{014FDD2D-C7D8-40EC-A7F2-E38E5D9B9C13}"/>
    <cellStyle name="Separador de milhares 4 2 4 4 2 3 2 3" xfId="15333" xr:uid="{2C78147D-D224-4169-8541-568D2AB9015A}"/>
    <cellStyle name="Separador de milhares 4 2 4 4 2 3 3" xfId="13142" xr:uid="{8DD5031A-0646-4A6E-9F5A-214031A16C44}"/>
    <cellStyle name="Separador de milhares 4 2 4 4 2 3 3 2" xfId="15996" xr:uid="{C005756C-647D-406D-8C50-BC7B1A1C129A}"/>
    <cellStyle name="Separador de milhares 4 2 4 4 2 3 4" xfId="14535" xr:uid="{5C1A1E14-8144-4723-AC86-3F536AA6CD71}"/>
    <cellStyle name="Separador de milhares 4 2 4 4 2 4" xfId="11640" xr:uid="{83265859-778D-4E97-8CAA-B941E239CC85}"/>
    <cellStyle name="Separador de milhares 4 2 4 4 2 4 2" xfId="13543" xr:uid="{99F3B8C8-8D80-4F26-BA29-CEB78ADE2767}"/>
    <cellStyle name="Separador de milhares 4 2 4 4 2 4 2 2" xfId="16395" xr:uid="{92C8CAB6-E5B3-4BB3-9E2F-8EDB62AE56D1}"/>
    <cellStyle name="Separador de milhares 4 2 4 4 2 4 3" xfId="14934" xr:uid="{99B0370C-E037-4533-808D-870CA667DEF8}"/>
    <cellStyle name="Separador de milhares 4 2 4 4 3" xfId="10089" xr:uid="{DD33CDEF-C8EF-47DD-96A7-0B8E36B34588}"/>
    <cellStyle name="Separador de milhares 4 2 4 4 3 2" xfId="10090" xr:uid="{B0800A74-1E60-4708-AA8B-AF54E36A021E}"/>
    <cellStyle name="Separador de milhares 4 2 4 4 3 2 2" xfId="11092" xr:uid="{3A4BD7DD-3140-4226-ADE3-473C92131206}"/>
    <cellStyle name="Separador de milhares 4 2 4 4 3 2 2 2" xfId="12044" xr:uid="{B9922251-2E95-4040-A70E-BCFAB02518A1}"/>
    <cellStyle name="Separador de milhares 4 2 4 4 3 2 2 2 2" xfId="13945" xr:uid="{32E2EB3C-BC75-427E-B8A7-FD93629B8E5F}"/>
    <cellStyle name="Separador de milhares 4 2 4 4 3 2 2 2 2 2" xfId="16797" xr:uid="{64FA3E1E-95E0-4EA2-B623-0DD6D469236B}"/>
    <cellStyle name="Separador de milhares 4 2 4 4 3 2 2 2 3" xfId="15336" xr:uid="{990192F4-3B00-44D2-A699-38C2835A9F71}"/>
    <cellStyle name="Separador de milhares 4 2 4 4 3 2 2 3" xfId="13145" xr:uid="{E4CC78F1-240E-42DB-8578-52B7DA7914BE}"/>
    <cellStyle name="Separador de milhares 4 2 4 4 3 2 2 3 2" xfId="15999" xr:uid="{366DB57D-81AA-411D-A2B9-E858C012537F}"/>
    <cellStyle name="Separador de milhares 4 2 4 4 3 2 2 4" xfId="14538" xr:uid="{812B034E-2DCB-40A0-A4B4-087021475866}"/>
    <cellStyle name="Separador de milhares 4 2 4 4 3 2 3" xfId="11643" xr:uid="{70FAC5D0-6FA4-454D-9A54-7C98B2C21E13}"/>
    <cellStyle name="Separador de milhares 4 2 4 4 3 2 3 2" xfId="13546" xr:uid="{1B81565E-2F85-4B6C-AA24-8C6C42C6316D}"/>
    <cellStyle name="Separador de milhares 4 2 4 4 3 2 3 2 2" xfId="16398" xr:uid="{F99F5C5A-A1DB-494B-AF60-2F415391B682}"/>
    <cellStyle name="Separador de milhares 4 2 4 4 3 2 3 3" xfId="14937" xr:uid="{82499397-DEC4-4438-AA90-8BC80669F1EA}"/>
    <cellStyle name="Separador de milhares 4 2 4 4 3 3" xfId="11091" xr:uid="{1BA4DC12-1BDB-4C3E-B799-0F7616DE9C83}"/>
    <cellStyle name="Separador de milhares 4 2 4 4 3 3 2" xfId="12043" xr:uid="{A1B5B949-DF9B-4AB3-8912-1907A84BE6A2}"/>
    <cellStyle name="Separador de milhares 4 2 4 4 3 3 2 2" xfId="13944" xr:uid="{9AA376E7-9D36-4CC5-B5E9-2746DE8B8AB4}"/>
    <cellStyle name="Separador de milhares 4 2 4 4 3 3 2 2 2" xfId="16796" xr:uid="{98B66200-EB68-45DF-8B83-BA2741A4FB78}"/>
    <cellStyle name="Separador de milhares 4 2 4 4 3 3 2 3" xfId="15335" xr:uid="{70DA372D-725D-452E-8018-B5702873DA4E}"/>
    <cellStyle name="Separador de milhares 4 2 4 4 3 3 3" xfId="13144" xr:uid="{E2FF6B31-3E22-43C0-99B3-92AAEF6EB576}"/>
    <cellStyle name="Separador de milhares 4 2 4 4 3 3 3 2" xfId="15998" xr:uid="{F61581B5-7F49-4CC4-BDD7-A3930B4EABF1}"/>
    <cellStyle name="Separador de milhares 4 2 4 4 3 3 4" xfId="14537" xr:uid="{6128A9D1-91B3-433F-8B41-58A047CCF527}"/>
    <cellStyle name="Separador de milhares 4 2 4 4 3 4" xfId="11642" xr:uid="{6F26C331-77A4-48AB-84AA-72AF89C2DB2D}"/>
    <cellStyle name="Separador de milhares 4 2 4 4 3 4 2" xfId="13545" xr:uid="{D3508828-1D2D-49B6-AF3D-ACD2C77A78D2}"/>
    <cellStyle name="Separador de milhares 4 2 4 4 3 4 2 2" xfId="16397" xr:uid="{9E51A9D2-F0F0-4E72-8764-E4FE4AF8DB33}"/>
    <cellStyle name="Separador de milhares 4 2 4 4 3 4 3" xfId="14936" xr:uid="{408C2CB2-BFBA-443A-934D-4C25395A3410}"/>
    <cellStyle name="Separador de milhares 4 2 4 4 4" xfId="10091" xr:uid="{46EDB469-A55B-48F3-B218-18E3A207518F}"/>
    <cellStyle name="Separador de milhares 4 2 4 4 4 2" xfId="11093" xr:uid="{2A527E0B-7E41-4EB2-8F20-B5D8BB2CC7E6}"/>
    <cellStyle name="Separador de milhares 4 2 4 4 4 2 2" xfId="12045" xr:uid="{86773244-CA84-4FD1-8FD9-F655F94840F7}"/>
    <cellStyle name="Separador de milhares 4 2 4 4 4 2 2 2" xfId="13946" xr:uid="{777379DA-4FC7-4086-B821-F49ACE065950}"/>
    <cellStyle name="Separador de milhares 4 2 4 4 4 2 2 2 2" xfId="16798" xr:uid="{F195309C-9E3B-4173-83E4-660194F01B0A}"/>
    <cellStyle name="Separador de milhares 4 2 4 4 4 2 2 3" xfId="15337" xr:uid="{6CC0F587-0274-4B82-BF0B-483F7E6009AE}"/>
    <cellStyle name="Separador de milhares 4 2 4 4 4 2 3" xfId="13146" xr:uid="{D6FB875A-689F-4DC3-A9C9-53F937A5F973}"/>
    <cellStyle name="Separador de milhares 4 2 4 4 4 2 3 2" xfId="16000" xr:uid="{528E643E-2ED3-4406-82A7-A5ADC71DE045}"/>
    <cellStyle name="Separador de milhares 4 2 4 4 4 2 4" xfId="14539" xr:uid="{05EC678D-7F02-4094-BA14-B2C666FAAE58}"/>
    <cellStyle name="Separador de milhares 4 2 4 4 4 3" xfId="11644" xr:uid="{EB56428C-10CA-4C47-816C-8041E8980AE5}"/>
    <cellStyle name="Separador de milhares 4 2 4 4 4 3 2" xfId="13547" xr:uid="{BA995121-DA3B-4BBB-91CF-BAEB50EB27C5}"/>
    <cellStyle name="Separador de milhares 4 2 4 4 4 3 2 2" xfId="16399" xr:uid="{55E56F91-BA52-45B2-99BE-C08789FED818}"/>
    <cellStyle name="Separador de milhares 4 2 4 4 4 3 3" xfId="14938" xr:uid="{479D9258-F7E6-4A2C-B7C1-9E7D1278882C}"/>
    <cellStyle name="Separador de milhares 4 2 4 4 5" xfId="11088" xr:uid="{01973D6F-E4CC-46D7-A374-72DE4F9F7E79}"/>
    <cellStyle name="Separador de milhares 4 2 4 4 5 2" xfId="12040" xr:uid="{DEFADC94-9C6A-4AA8-B852-BE128F9DE2C2}"/>
    <cellStyle name="Separador de milhares 4 2 4 4 5 2 2" xfId="13941" xr:uid="{50BB540D-B9BC-4B4D-846E-0276A8F2A81F}"/>
    <cellStyle name="Separador de milhares 4 2 4 4 5 2 2 2" xfId="16793" xr:uid="{499A6E5E-5A3F-4372-A2FE-BAE3EC25A140}"/>
    <cellStyle name="Separador de milhares 4 2 4 4 5 2 3" xfId="15332" xr:uid="{440FA121-AAFC-45F1-8239-99EA3C46DAA7}"/>
    <cellStyle name="Separador de milhares 4 2 4 4 5 3" xfId="13141" xr:uid="{3A13E225-4A43-480E-81EE-824D83FF26C1}"/>
    <cellStyle name="Separador de milhares 4 2 4 4 5 3 2" xfId="15995" xr:uid="{17A7CD39-6493-410D-B5F2-32B1149673A3}"/>
    <cellStyle name="Separador de milhares 4 2 4 4 5 4" xfId="14534" xr:uid="{0EBCE565-90D8-47A1-9E38-D2FC84BB5635}"/>
    <cellStyle name="Separador de milhares 4 2 4 4 6" xfId="11639" xr:uid="{1AC1E59A-BDD3-4CCB-BE86-6B21E15FC103}"/>
    <cellStyle name="Separador de milhares 4 2 4 4 6 2" xfId="13542" xr:uid="{42D78445-B1CD-439B-9299-193DC665B727}"/>
    <cellStyle name="Separador de milhares 4 2 4 4 6 2 2" xfId="16394" xr:uid="{E8DD58D1-0EFD-4830-92EA-9F5748355483}"/>
    <cellStyle name="Separador de milhares 4 2 4 4 6 3" xfId="14933" xr:uid="{926E1F82-469D-412D-B401-A22EECDD4FD2}"/>
    <cellStyle name="Separador de milhares 4 2 4 5" xfId="10092" xr:uid="{A7A2F473-391F-49C6-87E0-DFD00E4EB3A0}"/>
    <cellStyle name="Separador de milhares 4 2 4 5 2" xfId="10093" xr:uid="{14EF2257-8D4E-4289-9F98-A1F822340816}"/>
    <cellStyle name="Separador de milhares 4 2 4 5 2 2" xfId="11095" xr:uid="{17F4F636-F9F3-44D8-8862-C99773895A10}"/>
    <cellStyle name="Separador de milhares 4 2 4 5 2 2 2" xfId="12047" xr:uid="{65042BFB-4E5D-4F9A-AF39-FBFED797BCA4}"/>
    <cellStyle name="Separador de milhares 4 2 4 5 2 2 2 2" xfId="13948" xr:uid="{AFC0558E-CB06-4C7A-A086-F9C225DB1B16}"/>
    <cellStyle name="Separador de milhares 4 2 4 5 2 2 2 2 2" xfId="16800" xr:uid="{D17184C5-C7B0-4168-A070-5BA3AAD179D7}"/>
    <cellStyle name="Separador de milhares 4 2 4 5 2 2 2 3" xfId="15339" xr:uid="{4F2456DC-A361-4A4A-98D0-093F9ABB79D1}"/>
    <cellStyle name="Separador de milhares 4 2 4 5 2 2 3" xfId="13148" xr:uid="{00F3B8E3-B8A3-47D3-A3DB-28D7149BB668}"/>
    <cellStyle name="Separador de milhares 4 2 4 5 2 2 3 2" xfId="16002" xr:uid="{CD505CD2-6B47-4E10-9D57-14DBCFB00C6A}"/>
    <cellStyle name="Separador de milhares 4 2 4 5 2 2 4" xfId="14541" xr:uid="{AAF86104-4EF7-46B8-95CC-D7AE695B8BA8}"/>
    <cellStyle name="Separador de milhares 4 2 4 5 2 3" xfId="11646" xr:uid="{8D86AE4A-BCC3-4883-8D1A-09AFDA3D1FFD}"/>
    <cellStyle name="Separador de milhares 4 2 4 5 2 3 2" xfId="13549" xr:uid="{334CDC2F-98C6-4C5F-9FB6-3493CC849B09}"/>
    <cellStyle name="Separador de milhares 4 2 4 5 2 3 2 2" xfId="16401" xr:uid="{126A3C4B-524F-4EC0-BCF6-17CB735EA08C}"/>
    <cellStyle name="Separador de milhares 4 2 4 5 2 3 3" xfId="14940" xr:uid="{039B08A1-0FC1-4330-9CEF-81F3711F1D27}"/>
    <cellStyle name="Separador de milhares 4 2 4 5 3" xfId="11094" xr:uid="{8114C08C-AC6A-4FE6-A128-B45A3E9FEFDC}"/>
    <cellStyle name="Separador de milhares 4 2 4 5 3 2" xfId="12046" xr:uid="{812199D8-1075-4DFC-9E37-BD1CD48B0911}"/>
    <cellStyle name="Separador de milhares 4 2 4 5 3 2 2" xfId="13947" xr:uid="{3BAB7061-47FD-48DC-941B-E722D39A4CD3}"/>
    <cellStyle name="Separador de milhares 4 2 4 5 3 2 2 2" xfId="16799" xr:uid="{B0666063-4489-461D-864A-9E91A793BEE4}"/>
    <cellStyle name="Separador de milhares 4 2 4 5 3 2 3" xfId="15338" xr:uid="{7634B73B-760F-4EA4-94FE-68CC32A197F9}"/>
    <cellStyle name="Separador de milhares 4 2 4 5 3 3" xfId="13147" xr:uid="{24674D4D-EC6E-41A6-809E-B8E473E7CA9E}"/>
    <cellStyle name="Separador de milhares 4 2 4 5 3 3 2" xfId="16001" xr:uid="{09D4E7F0-7145-48F3-A478-1D2AE626CB5A}"/>
    <cellStyle name="Separador de milhares 4 2 4 5 3 4" xfId="14540" xr:uid="{3F59A641-8AFD-4556-83BF-D206743D27B1}"/>
    <cellStyle name="Separador de milhares 4 2 4 5 4" xfId="11645" xr:uid="{88FE7C01-59A9-4DEC-8725-D5DBA36EB9CD}"/>
    <cellStyle name="Separador de milhares 4 2 4 5 4 2" xfId="13548" xr:uid="{BC0AB149-4C6F-4ABF-8D4A-AB6D274E2832}"/>
    <cellStyle name="Separador de milhares 4 2 4 5 4 2 2" xfId="16400" xr:uid="{22CE9019-7937-44E5-93D6-C93F1F96E96C}"/>
    <cellStyle name="Separador de milhares 4 2 4 5 4 3" xfId="14939" xr:uid="{5CE3B6B7-416B-4564-B227-943242639803}"/>
    <cellStyle name="Separador de milhares 4 2 4 6" xfId="10094" xr:uid="{380B9627-DB1C-46C9-ABE5-C6F97884E90A}"/>
    <cellStyle name="Separador de milhares 4 2 4 6 2" xfId="10095" xr:uid="{0E74B81F-FA59-4E94-A848-BEBF6B0D5374}"/>
    <cellStyle name="Separador de milhares 4 2 4 6 2 2" xfId="11097" xr:uid="{FFF7641A-85E4-4F4D-9798-625C8BAE5B77}"/>
    <cellStyle name="Separador de milhares 4 2 4 6 2 2 2" xfId="12049" xr:uid="{FA355433-AFEA-43CF-BDB8-C62D0DA408D0}"/>
    <cellStyle name="Separador de milhares 4 2 4 6 2 2 2 2" xfId="13950" xr:uid="{5B1D0286-D5DC-43C6-B7D9-72C672625AB0}"/>
    <cellStyle name="Separador de milhares 4 2 4 6 2 2 2 2 2" xfId="16802" xr:uid="{F96BBCEA-C9BB-4837-ACFE-36870E6DB682}"/>
    <cellStyle name="Separador de milhares 4 2 4 6 2 2 2 3" xfId="15341" xr:uid="{B1667B07-CBB4-4586-9BB4-7DBA35955135}"/>
    <cellStyle name="Separador de milhares 4 2 4 6 2 2 3" xfId="13150" xr:uid="{C4D5EBCB-A9EE-431A-85FA-28F1E6599D39}"/>
    <cellStyle name="Separador de milhares 4 2 4 6 2 2 3 2" xfId="16004" xr:uid="{C324116B-C9A6-46D1-BBB1-7D5D71400D55}"/>
    <cellStyle name="Separador de milhares 4 2 4 6 2 2 4" xfId="14543" xr:uid="{40BC77C9-0794-4168-86FB-7D4911D642E9}"/>
    <cellStyle name="Separador de milhares 4 2 4 6 2 3" xfId="11648" xr:uid="{9596FDB0-E2F5-4F07-8634-06CF0C85F4AD}"/>
    <cellStyle name="Separador de milhares 4 2 4 6 2 3 2" xfId="13551" xr:uid="{C14A0222-B9AB-4246-93F2-A1C7FB0A671B}"/>
    <cellStyle name="Separador de milhares 4 2 4 6 2 3 2 2" xfId="16403" xr:uid="{5A0D8EB2-C39D-4FA3-A0DE-A0D768D64814}"/>
    <cellStyle name="Separador de milhares 4 2 4 6 2 3 3" xfId="14942" xr:uid="{2E2DAE52-FEB3-4F46-AE7A-758B84D7451A}"/>
    <cellStyle name="Separador de milhares 4 2 4 6 3" xfId="11096" xr:uid="{D6172E9A-74DF-4EC9-8732-48FB6940B8D7}"/>
    <cellStyle name="Separador de milhares 4 2 4 6 3 2" xfId="12048" xr:uid="{52594BB7-9069-437C-B478-D188A6343077}"/>
    <cellStyle name="Separador de milhares 4 2 4 6 3 2 2" xfId="13949" xr:uid="{B5963794-699B-4E8E-A7B8-997B103273F2}"/>
    <cellStyle name="Separador de milhares 4 2 4 6 3 2 2 2" xfId="16801" xr:uid="{CDC11529-3BDD-4DFF-BA8A-3D5D49510510}"/>
    <cellStyle name="Separador de milhares 4 2 4 6 3 2 3" xfId="15340" xr:uid="{5B0640C1-8673-4E71-B0FE-DA4D05942CCD}"/>
    <cellStyle name="Separador de milhares 4 2 4 6 3 3" xfId="13149" xr:uid="{1176D3DF-FEA5-4828-A16E-5963DA69DBA6}"/>
    <cellStyle name="Separador de milhares 4 2 4 6 3 3 2" xfId="16003" xr:uid="{6543E4F9-25A9-4714-A04D-456C3FB34D6A}"/>
    <cellStyle name="Separador de milhares 4 2 4 6 3 4" xfId="14542" xr:uid="{208E5F8D-B336-46BF-94BE-7E25D644F67A}"/>
    <cellStyle name="Separador de milhares 4 2 4 6 4" xfId="11647" xr:uid="{E117EA3E-3186-4EDC-9A8D-B17DE43F522F}"/>
    <cellStyle name="Separador de milhares 4 2 4 6 4 2" xfId="13550" xr:uid="{0B9061EB-26BA-432D-B61F-103586373C1B}"/>
    <cellStyle name="Separador de milhares 4 2 4 6 4 2 2" xfId="16402" xr:uid="{5C48F19B-1316-4BE6-88F3-623FC01E53A2}"/>
    <cellStyle name="Separador de milhares 4 2 4 6 4 3" xfId="14941" xr:uid="{8379A95F-E457-4514-B03D-3E58E79532CE}"/>
    <cellStyle name="Separador de milhares 4 2 4 7" xfId="10096" xr:uid="{8C39E4BC-9476-41EE-92E1-AFFAB4CBEBAC}"/>
    <cellStyle name="Separador de milhares 4 2 4 7 2" xfId="11098" xr:uid="{11786D6F-1545-4E89-A6D9-5FF82E25E5EB}"/>
    <cellStyle name="Separador de milhares 4 2 4 7 2 2" xfId="12050" xr:uid="{546A1AED-0C5C-4738-9D81-FC419DD1FB56}"/>
    <cellStyle name="Separador de milhares 4 2 4 7 2 2 2" xfId="13951" xr:uid="{43844E3F-4A67-4D5B-9E5E-A4D6ACCAE471}"/>
    <cellStyle name="Separador de milhares 4 2 4 7 2 2 2 2" xfId="16803" xr:uid="{5862EA9A-4384-42C8-AA92-57F635789A2A}"/>
    <cellStyle name="Separador de milhares 4 2 4 7 2 2 3" xfId="15342" xr:uid="{0D7306FA-2C99-432D-8516-8547DE7F6956}"/>
    <cellStyle name="Separador de milhares 4 2 4 7 2 3" xfId="13151" xr:uid="{CFD52D83-0F15-41AF-8F1B-8FC2B7BB206B}"/>
    <cellStyle name="Separador de milhares 4 2 4 7 2 3 2" xfId="16005" xr:uid="{C7579181-67EF-4CC3-8F9D-9F081D7BA79E}"/>
    <cellStyle name="Separador de milhares 4 2 4 7 2 4" xfId="14544" xr:uid="{9AE309C9-EF46-43CA-85DA-8E2C1F9EB1A6}"/>
    <cellStyle name="Separador de milhares 4 2 4 7 3" xfId="11649" xr:uid="{2E1B7C48-E19D-4679-A78C-C876997AA6D7}"/>
    <cellStyle name="Separador de milhares 4 2 4 7 3 2" xfId="13552" xr:uid="{B48641B2-21CC-46C0-ABAB-8CC6D0ECEFDD}"/>
    <cellStyle name="Separador de milhares 4 2 4 7 3 2 2" xfId="16404" xr:uid="{A3FB5E4E-0A28-4911-A479-51952B18EA29}"/>
    <cellStyle name="Separador de milhares 4 2 4 7 3 3" xfId="14943" xr:uid="{FF0007DD-0D6D-4A6F-B8D4-2A382E6D5764}"/>
    <cellStyle name="Separador de milhares 4 2 4 8" xfId="11075" xr:uid="{4E2A7C83-4340-435C-8495-4F46B7BC63F0}"/>
    <cellStyle name="Separador de milhares 4 2 4 8 2" xfId="12027" xr:uid="{1D991F49-7011-443F-9FF2-BCB60CE17043}"/>
    <cellStyle name="Separador de milhares 4 2 4 8 2 2" xfId="13928" xr:uid="{6CA22945-9145-4015-AE4A-209FD67DE964}"/>
    <cellStyle name="Separador de milhares 4 2 4 8 2 2 2" xfId="16780" xr:uid="{2B144007-09B2-4927-A730-1B830CBE9C07}"/>
    <cellStyle name="Separador de milhares 4 2 4 8 2 3" xfId="15319" xr:uid="{0A356315-589C-4F93-9EB3-912F31B449CB}"/>
    <cellStyle name="Separador de milhares 4 2 4 8 3" xfId="13128" xr:uid="{1DCF28B2-165D-4B8B-B575-93EB6DFD2E93}"/>
    <cellStyle name="Separador de milhares 4 2 4 8 3 2" xfId="15982" xr:uid="{53A96352-A2FC-49EE-92B0-56B73DBACE37}"/>
    <cellStyle name="Separador de milhares 4 2 4 8 4" xfId="14521" xr:uid="{D7F4267E-5F4D-4694-B17C-FA8271FE45A1}"/>
    <cellStyle name="Separador de milhares 4 2 4 9" xfId="11626" xr:uid="{12568461-0460-4200-B38F-9AFC664E4819}"/>
    <cellStyle name="Separador de milhares 4 2 4 9 2" xfId="13529" xr:uid="{40EAFE0B-F132-4E1B-B924-812923143827}"/>
    <cellStyle name="Separador de milhares 4 2 4 9 2 2" xfId="16381" xr:uid="{932CF966-9804-4085-B75D-054F326AB83D}"/>
    <cellStyle name="Separador de milhares 4 2 4 9 3" xfId="14920" xr:uid="{372C3073-0101-42DC-B431-53371B114258}"/>
    <cellStyle name="Separador de milhares 4 2 5" xfId="10097" xr:uid="{BD8F57B3-3088-4458-90A9-965DF051CC6C}"/>
    <cellStyle name="Separador de milhares 4 2 5 10" xfId="12735" xr:uid="{B0702708-3B6E-41D3-A2EA-49506F51D0CA}"/>
    <cellStyle name="Separador de milhares 4 2 5 10 2" xfId="15623" xr:uid="{B4CC62D4-8250-4514-9848-1EE94E9880C4}"/>
    <cellStyle name="Separador de milhares 4 2 5 11" xfId="14231" xr:uid="{ABA1EB2B-3F0B-4123-9F17-66E1ABE92C81}"/>
    <cellStyle name="Separador de milhares 4 2 5 2" xfId="10098" xr:uid="{6A429BC0-A8CB-43A3-AC33-CFF981670C0A}"/>
    <cellStyle name="Separador de milhares 4 2 5 2 2" xfId="10099" xr:uid="{265E205E-4503-4CF8-A685-D26FB24543F0}"/>
    <cellStyle name="Separador de milhares 4 2 5 2 2 2" xfId="10100" xr:uid="{E29DF739-B466-4CBB-BBE5-A116A50FE155}"/>
    <cellStyle name="Separador de milhares 4 2 5 2 2 2 2" xfId="11102" xr:uid="{9380A57E-A7A7-4377-B7A8-C5E416CFBD24}"/>
    <cellStyle name="Separador de milhares 4 2 5 2 2 2 2 2" xfId="12054" xr:uid="{703290DA-7460-409F-9354-BF2370CD75BE}"/>
    <cellStyle name="Separador de milhares 4 2 5 2 2 2 2 2 2" xfId="13955" xr:uid="{A739708E-19AB-4A39-B884-F96005D1CB1C}"/>
    <cellStyle name="Separador de milhares 4 2 5 2 2 2 2 2 2 2" xfId="16807" xr:uid="{FFCC94E8-135A-4416-A33F-565DE5CB3D38}"/>
    <cellStyle name="Separador de milhares 4 2 5 2 2 2 2 2 3" xfId="15346" xr:uid="{3A853C76-73F0-4664-9450-17B35A19615A}"/>
    <cellStyle name="Separador de milhares 4 2 5 2 2 2 2 3" xfId="13155" xr:uid="{5927D138-F8BE-4EB4-B218-F5E2820D5F33}"/>
    <cellStyle name="Separador de milhares 4 2 5 2 2 2 2 3 2" xfId="16009" xr:uid="{445FC605-1078-4CF7-9F20-671A66988E01}"/>
    <cellStyle name="Separador de milhares 4 2 5 2 2 2 2 4" xfId="14548" xr:uid="{3CEFA170-1A4D-4CBE-87C3-3B5CF01FBD44}"/>
    <cellStyle name="Separador de milhares 4 2 5 2 2 2 3" xfId="11653" xr:uid="{B60BA00D-E2BC-4D17-9C81-5ECB8196334D}"/>
    <cellStyle name="Separador de milhares 4 2 5 2 2 2 3 2" xfId="13556" xr:uid="{E8140062-C27C-44D6-A8E7-0898EA865426}"/>
    <cellStyle name="Separador de milhares 4 2 5 2 2 2 3 2 2" xfId="16408" xr:uid="{3AFED06A-F5E7-4697-B0E2-019D36D89BCE}"/>
    <cellStyle name="Separador de milhares 4 2 5 2 2 2 3 3" xfId="14947" xr:uid="{45D43B0B-DD9D-4E23-8BFA-0576501C0B8C}"/>
    <cellStyle name="Separador de milhares 4 2 5 2 2 2 4" xfId="12738" xr:uid="{F0E8EC9C-B21F-4945-AD17-3E8166F4E5DA}"/>
    <cellStyle name="Separador de milhares 4 2 5 2 2 2 4 2" xfId="15626" xr:uid="{F9834CB1-4179-4A29-9AA7-AEBF09DFA224}"/>
    <cellStyle name="Separador de milhares 4 2 5 2 2 2 5" xfId="14234" xr:uid="{B0E5BCD3-B333-4B8A-96FC-D4604890FD47}"/>
    <cellStyle name="Separador de milhares 4 2 5 2 2 3" xfId="11101" xr:uid="{EC1A0002-E33E-492E-9DF4-B2D9055A2A72}"/>
    <cellStyle name="Separador de milhares 4 2 5 2 2 3 2" xfId="12053" xr:uid="{6DC644E4-E06B-4A16-A085-2009908D0EE1}"/>
    <cellStyle name="Separador de milhares 4 2 5 2 2 3 2 2" xfId="13954" xr:uid="{ED5E218A-9CD0-43B3-A946-2CFACB41D180}"/>
    <cellStyle name="Separador de milhares 4 2 5 2 2 3 2 2 2" xfId="16806" xr:uid="{DAB92AE3-A570-4C7D-9E59-EA7EE2C60DA5}"/>
    <cellStyle name="Separador de milhares 4 2 5 2 2 3 2 3" xfId="15345" xr:uid="{8948D872-D14E-4B03-99F1-C32CDB6321AC}"/>
    <cellStyle name="Separador de milhares 4 2 5 2 2 3 3" xfId="13154" xr:uid="{92D06952-644D-48DB-A637-C696CA87323F}"/>
    <cellStyle name="Separador de milhares 4 2 5 2 2 3 3 2" xfId="16008" xr:uid="{3C596E9A-DD27-4C40-8F54-D7254A58F5A7}"/>
    <cellStyle name="Separador de milhares 4 2 5 2 2 3 4" xfId="14547" xr:uid="{CE979EFF-0A64-42E2-8F6D-D0780075BBA9}"/>
    <cellStyle name="Separador de milhares 4 2 5 2 2 4" xfId="11652" xr:uid="{48FDB384-CC3D-4C07-8B92-F70C6BB7C994}"/>
    <cellStyle name="Separador de milhares 4 2 5 2 2 4 2" xfId="13555" xr:uid="{A21B4918-5612-470E-9476-63B635F68DC4}"/>
    <cellStyle name="Separador de milhares 4 2 5 2 2 4 2 2" xfId="16407" xr:uid="{8D0F6298-FBBA-4158-B4CF-94A6BED03A28}"/>
    <cellStyle name="Separador de milhares 4 2 5 2 2 4 3" xfId="14946" xr:uid="{50790110-0861-4DB7-9BE3-92100CF8893C}"/>
    <cellStyle name="Separador de milhares 4 2 5 2 2 5" xfId="12737" xr:uid="{FA8D5351-90B4-4C4A-B8D4-DFEF284D04CC}"/>
    <cellStyle name="Separador de milhares 4 2 5 2 2 5 2" xfId="15625" xr:uid="{75CBF86D-3888-4177-A6DD-49175CAC95A2}"/>
    <cellStyle name="Separador de milhares 4 2 5 2 2 6" xfId="14233" xr:uid="{DF895CFC-CBAC-452A-81C8-E4C152C5A4C5}"/>
    <cellStyle name="Separador de milhares 4 2 5 2 3" xfId="10101" xr:uid="{58725467-22FA-4A83-ACF2-D241E9EA99DA}"/>
    <cellStyle name="Separador de milhares 4 2 5 2 3 2" xfId="10102" xr:uid="{3B9CEF85-4662-4D9A-8730-05A1E0091790}"/>
    <cellStyle name="Separador de milhares 4 2 5 2 3 2 2" xfId="11104" xr:uid="{7B44796E-A57D-4E58-8CDC-A48A27689C23}"/>
    <cellStyle name="Separador de milhares 4 2 5 2 3 2 2 2" xfId="12056" xr:uid="{DD286EB7-316F-45B0-823D-1ED4B994982B}"/>
    <cellStyle name="Separador de milhares 4 2 5 2 3 2 2 2 2" xfId="13957" xr:uid="{FBDBA6EA-A0A2-450C-832B-053F0814627B}"/>
    <cellStyle name="Separador de milhares 4 2 5 2 3 2 2 2 2 2" xfId="16809" xr:uid="{7074D325-C1E0-49D0-8600-874E6DD57A70}"/>
    <cellStyle name="Separador de milhares 4 2 5 2 3 2 2 2 3" xfId="15348" xr:uid="{AC24A696-BC55-4FE1-931A-D68C1DCB1EE7}"/>
    <cellStyle name="Separador de milhares 4 2 5 2 3 2 2 3" xfId="13157" xr:uid="{D7804989-8326-442E-BF97-3ADD38D26D53}"/>
    <cellStyle name="Separador de milhares 4 2 5 2 3 2 2 3 2" xfId="16011" xr:uid="{5FF18877-B3F1-4955-862A-35967E3E1576}"/>
    <cellStyle name="Separador de milhares 4 2 5 2 3 2 2 4" xfId="14550" xr:uid="{120DA9FE-926B-45CD-B55B-80921AD508D6}"/>
    <cellStyle name="Separador de milhares 4 2 5 2 3 2 3" xfId="11655" xr:uid="{AA2C9EEB-8A9D-4AA7-88BC-7AC89B2F2A76}"/>
    <cellStyle name="Separador de milhares 4 2 5 2 3 2 3 2" xfId="13558" xr:uid="{C527AF87-2A45-4611-A3E5-3FD78C011CC4}"/>
    <cellStyle name="Separador de milhares 4 2 5 2 3 2 3 2 2" xfId="16410" xr:uid="{96AAB5CB-352B-4713-93CE-007538529357}"/>
    <cellStyle name="Separador de milhares 4 2 5 2 3 2 3 3" xfId="14949" xr:uid="{422FE84F-8776-4381-9B23-0888042B8D79}"/>
    <cellStyle name="Separador de milhares 4 2 5 2 3 2 4" xfId="12740" xr:uid="{1C66D757-605C-4CBF-9F22-130E7FA3CCEF}"/>
    <cellStyle name="Separador de milhares 4 2 5 2 3 2 4 2" xfId="15628" xr:uid="{EB0C94BE-A976-4F67-A80B-E6DAB72E7C45}"/>
    <cellStyle name="Separador de milhares 4 2 5 2 3 2 5" xfId="14236" xr:uid="{13912D9B-CBCE-49A1-9019-A5905BC275BA}"/>
    <cellStyle name="Separador de milhares 4 2 5 2 3 3" xfId="11103" xr:uid="{D77DD406-71EC-41DA-9E37-29C38A0E1024}"/>
    <cellStyle name="Separador de milhares 4 2 5 2 3 3 2" xfId="12055" xr:uid="{6E770FFA-00B4-497B-AE73-91E6023250B5}"/>
    <cellStyle name="Separador de milhares 4 2 5 2 3 3 2 2" xfId="13956" xr:uid="{D09DB0A3-0D32-4CC3-B532-F4B1C9A2A24C}"/>
    <cellStyle name="Separador de milhares 4 2 5 2 3 3 2 2 2" xfId="16808" xr:uid="{40661E11-F692-4CED-ADF7-2133DB3760C4}"/>
    <cellStyle name="Separador de milhares 4 2 5 2 3 3 2 3" xfId="15347" xr:uid="{ABD26CC9-6824-4FDA-B000-A76C1BC400B4}"/>
    <cellStyle name="Separador de milhares 4 2 5 2 3 3 3" xfId="13156" xr:uid="{75AE3272-A727-40F6-8C85-86E623B557DD}"/>
    <cellStyle name="Separador de milhares 4 2 5 2 3 3 3 2" xfId="16010" xr:uid="{BA7691A0-271A-4317-897E-31469F3C4D89}"/>
    <cellStyle name="Separador de milhares 4 2 5 2 3 3 4" xfId="14549" xr:uid="{69F5D062-2922-45C2-B7BA-BD26D8C0C22E}"/>
    <cellStyle name="Separador de milhares 4 2 5 2 3 4" xfId="11654" xr:uid="{6164D361-BA20-499F-8403-53E163204271}"/>
    <cellStyle name="Separador de milhares 4 2 5 2 3 4 2" xfId="13557" xr:uid="{C06E2A92-497A-497D-BC45-016C716B74DF}"/>
    <cellStyle name="Separador de milhares 4 2 5 2 3 4 2 2" xfId="16409" xr:uid="{6ABC094C-E500-4369-9FB7-BDA4C0E6C5A0}"/>
    <cellStyle name="Separador de milhares 4 2 5 2 3 4 3" xfId="14948" xr:uid="{209B4CB2-39B5-49B3-82EF-F36D4CA592C9}"/>
    <cellStyle name="Separador de milhares 4 2 5 2 3 5" xfId="12739" xr:uid="{7BB534CC-DDB1-416F-A7CF-BB2F6170F360}"/>
    <cellStyle name="Separador de milhares 4 2 5 2 3 5 2" xfId="15627" xr:uid="{FA014225-0F45-49B4-9D05-A0589A566D70}"/>
    <cellStyle name="Separador de milhares 4 2 5 2 3 6" xfId="14235" xr:uid="{660D4F5D-C07C-40E9-9CD7-34CA6A4D85BE}"/>
    <cellStyle name="Separador de milhares 4 2 5 2 4" xfId="10103" xr:uid="{16EC23F8-D3C7-4478-B2E8-A4D632F787F2}"/>
    <cellStyle name="Separador de milhares 4 2 5 2 4 2" xfId="11105" xr:uid="{1F659BA6-0E04-4EB5-A270-0473445C3288}"/>
    <cellStyle name="Separador de milhares 4 2 5 2 4 2 2" xfId="12057" xr:uid="{7D2E6127-1F38-4BE4-A679-68A78D45FB18}"/>
    <cellStyle name="Separador de milhares 4 2 5 2 4 2 2 2" xfId="13958" xr:uid="{17A08CB0-33B4-41C6-A9B1-B7B1FC364E52}"/>
    <cellStyle name="Separador de milhares 4 2 5 2 4 2 2 2 2" xfId="16810" xr:uid="{F8C839B9-D796-4DD2-9836-053A868CF912}"/>
    <cellStyle name="Separador de milhares 4 2 5 2 4 2 2 3" xfId="15349" xr:uid="{D397CD04-30F4-498C-9893-FB40C50DE7FD}"/>
    <cellStyle name="Separador de milhares 4 2 5 2 4 2 3" xfId="13158" xr:uid="{8AB9510E-0407-413C-ACE2-0962BC94C222}"/>
    <cellStyle name="Separador de milhares 4 2 5 2 4 2 3 2" xfId="16012" xr:uid="{28C69402-F3E3-4C69-A54A-893C2A700AAC}"/>
    <cellStyle name="Separador de milhares 4 2 5 2 4 2 4" xfId="14551" xr:uid="{DFF37AD6-F9BE-495A-A7A3-FDEDA47E09D3}"/>
    <cellStyle name="Separador de milhares 4 2 5 2 4 3" xfId="11656" xr:uid="{78BAA86F-A08E-4FDB-B62B-60AB391172DB}"/>
    <cellStyle name="Separador de milhares 4 2 5 2 4 3 2" xfId="13559" xr:uid="{7A893285-1740-4286-A51D-BD8ADC53F9C5}"/>
    <cellStyle name="Separador de milhares 4 2 5 2 4 3 2 2" xfId="16411" xr:uid="{98083F7C-00E2-4B12-811F-A98DC0A93678}"/>
    <cellStyle name="Separador de milhares 4 2 5 2 4 3 3" xfId="14950" xr:uid="{79BC3F58-7B5C-467D-AA0E-D748371441C7}"/>
    <cellStyle name="Separador de milhares 4 2 5 2 4 4" xfId="12741" xr:uid="{8D1BEF43-1A62-4D58-AC5F-F15FEDD5CDC5}"/>
    <cellStyle name="Separador de milhares 4 2 5 2 4 4 2" xfId="15629" xr:uid="{644B5408-5FFC-4D00-88E3-C46C621E2D03}"/>
    <cellStyle name="Separador de milhares 4 2 5 2 4 5" xfId="14237" xr:uid="{B2D500FE-FE45-422E-A8C8-55876009F996}"/>
    <cellStyle name="Separador de milhares 4 2 5 2 5" xfId="11100" xr:uid="{78F4459D-ECD4-48E8-9058-98A42537701A}"/>
    <cellStyle name="Separador de milhares 4 2 5 2 5 2" xfId="12052" xr:uid="{BA839A02-D8AE-496B-A51C-9E91BFA7D777}"/>
    <cellStyle name="Separador de milhares 4 2 5 2 5 2 2" xfId="13953" xr:uid="{692DFC33-7988-4808-B4C6-FD772270FE92}"/>
    <cellStyle name="Separador de milhares 4 2 5 2 5 2 2 2" xfId="16805" xr:uid="{4A5FEBD4-E0B7-4A54-A4C9-EFF2D5B589DD}"/>
    <cellStyle name="Separador de milhares 4 2 5 2 5 2 3" xfId="15344" xr:uid="{05214797-0E8C-4804-A8D8-54805989584C}"/>
    <cellStyle name="Separador de milhares 4 2 5 2 5 3" xfId="13153" xr:uid="{A6A307B9-D83B-453F-B8B4-063B2CCB12B2}"/>
    <cellStyle name="Separador de milhares 4 2 5 2 5 3 2" xfId="16007" xr:uid="{0534EE15-9F1A-4CE5-BF23-460AA640427E}"/>
    <cellStyle name="Separador de milhares 4 2 5 2 5 4" xfId="14546" xr:uid="{8CF96053-A63F-42DF-A861-C082A4195249}"/>
    <cellStyle name="Separador de milhares 4 2 5 2 6" xfId="11651" xr:uid="{6386B4DF-CC4E-425D-8DCB-5A3EE97B4C60}"/>
    <cellStyle name="Separador de milhares 4 2 5 2 6 2" xfId="13554" xr:uid="{EC69065A-3912-487A-BF1C-D5B1F0BA7B77}"/>
    <cellStyle name="Separador de milhares 4 2 5 2 6 2 2" xfId="16406" xr:uid="{501A19E3-2BDF-4540-AD8D-B2D0B6556AD5}"/>
    <cellStyle name="Separador de milhares 4 2 5 2 6 3" xfId="14945" xr:uid="{9254E3AD-B1AA-4872-8F63-C92844595BA6}"/>
    <cellStyle name="Separador de milhares 4 2 5 2 7" xfId="12736" xr:uid="{2FEEB20D-ACB1-4ADC-8030-9F55617CAF5F}"/>
    <cellStyle name="Separador de milhares 4 2 5 2 7 2" xfId="15624" xr:uid="{8DF83FA4-988D-42FA-9C5D-75472C6C5539}"/>
    <cellStyle name="Separador de milhares 4 2 5 2 8" xfId="14232" xr:uid="{0AD305E8-5E71-4B8B-81BA-A52E14FADF9B}"/>
    <cellStyle name="Separador de milhares 4 2 5 3" xfId="10104" xr:uid="{1DBCFE46-E1F8-402F-8A2E-D72B1134FA64}"/>
    <cellStyle name="Separador de milhares 4 2 5 3 2" xfId="10105" xr:uid="{059640A2-8BD2-4BFA-9206-116BB6FF3684}"/>
    <cellStyle name="Separador de milhares 4 2 5 3 2 2" xfId="10106" xr:uid="{30481655-E6C8-4B06-9F41-5AF7B4A7DC0C}"/>
    <cellStyle name="Separador de milhares 4 2 5 3 2 2 2" xfId="11108" xr:uid="{8744A22A-7277-4CB0-BE8C-2B50D2BFAB57}"/>
    <cellStyle name="Separador de milhares 4 2 5 3 2 2 2 2" xfId="12060" xr:uid="{ECCE7B07-6E74-49D3-91E8-473DF57FE978}"/>
    <cellStyle name="Separador de milhares 4 2 5 3 2 2 2 2 2" xfId="13961" xr:uid="{F6CB1CD1-F823-46A1-A085-218029640DCE}"/>
    <cellStyle name="Separador de milhares 4 2 5 3 2 2 2 2 2 2" xfId="16813" xr:uid="{7ADD5D0D-4805-4728-A3D5-BDB4E6C71E9D}"/>
    <cellStyle name="Separador de milhares 4 2 5 3 2 2 2 2 3" xfId="15352" xr:uid="{C5CDB3A4-034A-4F68-BBB3-4D70673E04D4}"/>
    <cellStyle name="Separador de milhares 4 2 5 3 2 2 2 3" xfId="13161" xr:uid="{49D937D4-280D-4E35-8EAA-5C8093BA0E57}"/>
    <cellStyle name="Separador de milhares 4 2 5 3 2 2 2 3 2" xfId="16015" xr:uid="{132EE2F4-6C7F-4CD3-9687-0755C70A9277}"/>
    <cellStyle name="Separador de milhares 4 2 5 3 2 2 2 4" xfId="14554" xr:uid="{18DB6B9C-D655-4D74-ADC5-9D273D6590AC}"/>
    <cellStyle name="Separador de milhares 4 2 5 3 2 2 3" xfId="11659" xr:uid="{E740AA88-684C-4AEF-B0FE-DB266F439D20}"/>
    <cellStyle name="Separador de milhares 4 2 5 3 2 2 3 2" xfId="13562" xr:uid="{F5755791-B612-48A8-9915-788834E21240}"/>
    <cellStyle name="Separador de milhares 4 2 5 3 2 2 3 2 2" xfId="16414" xr:uid="{E54CED34-D6F9-4E9B-9332-71CDE1020BCE}"/>
    <cellStyle name="Separador de milhares 4 2 5 3 2 2 3 3" xfId="14953" xr:uid="{3AE5328C-51FF-4940-8F47-A9F04124B9F8}"/>
    <cellStyle name="Separador de milhares 4 2 5 3 2 2 4" xfId="12744" xr:uid="{88618CD5-3268-411B-B1A5-DB1A4D76B1D7}"/>
    <cellStyle name="Separador de milhares 4 2 5 3 2 2 4 2" xfId="15632" xr:uid="{BC01F0DC-ADB1-4BC1-A5A7-A84AB7BAF56D}"/>
    <cellStyle name="Separador de milhares 4 2 5 3 2 2 5" xfId="14240" xr:uid="{3A1C1BB0-830B-4A1A-A3B5-06F5410D29E7}"/>
    <cellStyle name="Separador de milhares 4 2 5 3 2 3" xfId="11107" xr:uid="{839C0F62-93C2-4640-BF68-998110F7E978}"/>
    <cellStyle name="Separador de milhares 4 2 5 3 2 3 2" xfId="12059" xr:uid="{793D4273-C422-4533-B092-30551B325FFD}"/>
    <cellStyle name="Separador de milhares 4 2 5 3 2 3 2 2" xfId="13960" xr:uid="{2B476410-A340-4F7A-B79E-EF2B93FD2B07}"/>
    <cellStyle name="Separador de milhares 4 2 5 3 2 3 2 2 2" xfId="16812" xr:uid="{D4DFE289-913F-4732-B709-EEBD622542FD}"/>
    <cellStyle name="Separador de milhares 4 2 5 3 2 3 2 3" xfId="15351" xr:uid="{88212C1E-8810-473E-9746-85ABBCC95E98}"/>
    <cellStyle name="Separador de milhares 4 2 5 3 2 3 3" xfId="13160" xr:uid="{62F18E56-64BF-4822-AF3C-78FE71D231CA}"/>
    <cellStyle name="Separador de milhares 4 2 5 3 2 3 3 2" xfId="16014" xr:uid="{223873C3-46A2-454F-93B2-A1BD873FBB66}"/>
    <cellStyle name="Separador de milhares 4 2 5 3 2 3 4" xfId="14553" xr:uid="{09408C4B-5C05-418D-B19E-B93B7F44CECC}"/>
    <cellStyle name="Separador de milhares 4 2 5 3 2 4" xfId="11658" xr:uid="{63A93751-CA32-4BBB-883B-7C8F19035057}"/>
    <cellStyle name="Separador de milhares 4 2 5 3 2 4 2" xfId="13561" xr:uid="{B2DE3C7F-1BCA-4E42-A9B9-27A06B57BA58}"/>
    <cellStyle name="Separador de milhares 4 2 5 3 2 4 2 2" xfId="16413" xr:uid="{295AA6B9-A346-4045-A980-2BE5DFD7EFAA}"/>
    <cellStyle name="Separador de milhares 4 2 5 3 2 4 3" xfId="14952" xr:uid="{707664DA-09BB-4B8D-974B-21877E823965}"/>
    <cellStyle name="Separador de milhares 4 2 5 3 2 5" xfId="12743" xr:uid="{1832413D-38E2-408E-B899-3D885D6C8EC5}"/>
    <cellStyle name="Separador de milhares 4 2 5 3 2 5 2" xfId="15631" xr:uid="{5ACDD897-A09B-4D0A-9DA1-5E34AF9B018E}"/>
    <cellStyle name="Separador de milhares 4 2 5 3 2 6" xfId="14239" xr:uid="{14493390-39D1-48FD-BAD7-F55F76DD4796}"/>
    <cellStyle name="Separador de milhares 4 2 5 3 3" xfId="10107" xr:uid="{D8BAD231-8D99-43D2-A3D7-7C9D5FEF29CE}"/>
    <cellStyle name="Separador de milhares 4 2 5 3 3 2" xfId="10108" xr:uid="{45E733F2-10BF-4032-9329-03DFDD1F3A30}"/>
    <cellStyle name="Separador de milhares 4 2 5 3 3 2 2" xfId="11110" xr:uid="{38F1E69D-CA1C-453F-85B7-FE06C0378731}"/>
    <cellStyle name="Separador de milhares 4 2 5 3 3 2 2 2" xfId="12062" xr:uid="{571B3C1C-9897-4297-841E-DDF1BA945AD3}"/>
    <cellStyle name="Separador de milhares 4 2 5 3 3 2 2 2 2" xfId="13963" xr:uid="{9DA96F17-6F74-4F6F-8075-A61077B87E62}"/>
    <cellStyle name="Separador de milhares 4 2 5 3 3 2 2 2 2 2" xfId="16815" xr:uid="{C2333DC6-9A6B-48AB-92A0-7746CD57C958}"/>
    <cellStyle name="Separador de milhares 4 2 5 3 3 2 2 2 3" xfId="15354" xr:uid="{90254EBB-B696-487D-85FF-856F9B458EE0}"/>
    <cellStyle name="Separador de milhares 4 2 5 3 3 2 2 3" xfId="13163" xr:uid="{BAB28C60-EE8A-4E65-A1E0-361104DDD851}"/>
    <cellStyle name="Separador de milhares 4 2 5 3 3 2 2 3 2" xfId="16017" xr:uid="{AC4943A5-AD43-471D-97D4-FC74E9DAB715}"/>
    <cellStyle name="Separador de milhares 4 2 5 3 3 2 2 4" xfId="14556" xr:uid="{DA41FDE3-5629-4D59-822C-1964997CE923}"/>
    <cellStyle name="Separador de milhares 4 2 5 3 3 2 3" xfId="11661" xr:uid="{42B035E5-28C6-4D89-83C5-2F4372AD83D3}"/>
    <cellStyle name="Separador de milhares 4 2 5 3 3 2 3 2" xfId="13564" xr:uid="{2C6C1CA2-9C56-4D68-9032-7A99614CDE83}"/>
    <cellStyle name="Separador de milhares 4 2 5 3 3 2 3 2 2" xfId="16416" xr:uid="{0952A713-0D61-48E0-B94A-757FA99548A0}"/>
    <cellStyle name="Separador de milhares 4 2 5 3 3 2 3 3" xfId="14955" xr:uid="{DF628A10-B1C1-4973-8E8C-0A8586004F9B}"/>
    <cellStyle name="Separador de milhares 4 2 5 3 3 2 4" xfId="12746" xr:uid="{81C243CD-2F9B-4CAD-938F-BC0FDDC0E393}"/>
    <cellStyle name="Separador de milhares 4 2 5 3 3 2 4 2" xfId="15634" xr:uid="{D154258C-9B52-4BEF-AC4E-89CD455072B5}"/>
    <cellStyle name="Separador de milhares 4 2 5 3 3 2 5" xfId="14242" xr:uid="{DB31D821-2A70-4A31-91EB-1127E1D23497}"/>
    <cellStyle name="Separador de milhares 4 2 5 3 3 3" xfId="11109" xr:uid="{3E3184AF-F85F-4B77-94EF-DDE89ECC19AD}"/>
    <cellStyle name="Separador de milhares 4 2 5 3 3 3 2" xfId="12061" xr:uid="{5AD47C55-D1EF-424A-B34A-3728D1F61245}"/>
    <cellStyle name="Separador de milhares 4 2 5 3 3 3 2 2" xfId="13962" xr:uid="{91CC0DFD-7138-46BC-864E-BBA6D40F3BB9}"/>
    <cellStyle name="Separador de milhares 4 2 5 3 3 3 2 2 2" xfId="16814" xr:uid="{EDAB4283-C33A-4128-8D0A-2EFACD19D46D}"/>
    <cellStyle name="Separador de milhares 4 2 5 3 3 3 2 3" xfId="15353" xr:uid="{4B61B43C-DC44-4E97-AB2F-47FA3349010B}"/>
    <cellStyle name="Separador de milhares 4 2 5 3 3 3 3" xfId="13162" xr:uid="{C8410AD0-8952-4618-A548-5029FF08E322}"/>
    <cellStyle name="Separador de milhares 4 2 5 3 3 3 3 2" xfId="16016" xr:uid="{ADE1A570-8DA8-4D1C-8A96-69D9A6654CB0}"/>
    <cellStyle name="Separador de milhares 4 2 5 3 3 3 4" xfId="14555" xr:uid="{7FB3C147-105E-46CE-8D65-57B28E6612F7}"/>
    <cellStyle name="Separador de milhares 4 2 5 3 3 4" xfId="11660" xr:uid="{37C980D2-3166-4FDA-8143-434712A81CA7}"/>
    <cellStyle name="Separador de milhares 4 2 5 3 3 4 2" xfId="13563" xr:uid="{5C05F531-6EEE-4B7A-87C5-FDEE707BF083}"/>
    <cellStyle name="Separador de milhares 4 2 5 3 3 4 2 2" xfId="16415" xr:uid="{91469623-A198-43AB-9F09-ED8673FFD766}"/>
    <cellStyle name="Separador de milhares 4 2 5 3 3 4 3" xfId="14954" xr:uid="{ED0C8CAC-4754-4E12-B2AF-89154554F58F}"/>
    <cellStyle name="Separador de milhares 4 2 5 3 3 5" xfId="12745" xr:uid="{3C45E6DD-01FB-4FB2-B820-CF282ABAB71B}"/>
    <cellStyle name="Separador de milhares 4 2 5 3 3 5 2" xfId="15633" xr:uid="{25850D7A-3D6A-4712-9DD0-DC75D2ACA685}"/>
    <cellStyle name="Separador de milhares 4 2 5 3 3 6" xfId="14241" xr:uid="{7C937553-9230-4FA9-8B46-82DCA214BC44}"/>
    <cellStyle name="Separador de milhares 4 2 5 3 4" xfId="10109" xr:uid="{B19C7205-2C1A-4705-B750-3BD5D146E3E2}"/>
    <cellStyle name="Separador de milhares 4 2 5 3 4 2" xfId="11111" xr:uid="{81F1C282-763B-47FA-AD1B-202BA5294E9B}"/>
    <cellStyle name="Separador de milhares 4 2 5 3 4 2 2" xfId="12063" xr:uid="{0CBF881D-19DE-4305-880E-0295CD710774}"/>
    <cellStyle name="Separador de milhares 4 2 5 3 4 2 2 2" xfId="13964" xr:uid="{899A200F-84AB-4629-8E44-216BC4A349F3}"/>
    <cellStyle name="Separador de milhares 4 2 5 3 4 2 2 2 2" xfId="16816" xr:uid="{887B1C54-58A7-429F-9096-8C2758283FD3}"/>
    <cellStyle name="Separador de milhares 4 2 5 3 4 2 2 3" xfId="15355" xr:uid="{E565D596-76D4-4D08-9A92-AE54C782C54B}"/>
    <cellStyle name="Separador de milhares 4 2 5 3 4 2 3" xfId="13164" xr:uid="{ADC20C0E-AF92-456B-A39F-0C886BB40E39}"/>
    <cellStyle name="Separador de milhares 4 2 5 3 4 2 3 2" xfId="16018" xr:uid="{E095F874-AF3A-48C4-AE82-92739653CD4A}"/>
    <cellStyle name="Separador de milhares 4 2 5 3 4 2 4" xfId="14557" xr:uid="{7D74CF18-BD8C-417B-9249-3AAC630F9C5F}"/>
    <cellStyle name="Separador de milhares 4 2 5 3 4 3" xfId="11662" xr:uid="{85273171-3D59-4C8D-859F-1C7BAF209F21}"/>
    <cellStyle name="Separador de milhares 4 2 5 3 4 3 2" xfId="13565" xr:uid="{ADE3EB13-2736-49CD-9B71-E376191F6DFA}"/>
    <cellStyle name="Separador de milhares 4 2 5 3 4 3 2 2" xfId="16417" xr:uid="{A07083BE-E89B-473D-936F-35CFB61838E8}"/>
    <cellStyle name="Separador de milhares 4 2 5 3 4 3 3" xfId="14956" xr:uid="{390CA43D-D1C8-4A85-AF2A-6ECBB45E6585}"/>
    <cellStyle name="Separador de milhares 4 2 5 3 4 4" xfId="12747" xr:uid="{6E05B627-2C0E-4E06-98DF-FA0A36644674}"/>
    <cellStyle name="Separador de milhares 4 2 5 3 4 4 2" xfId="15635" xr:uid="{8F5DCEFE-9D8A-4227-912D-709B756F79FD}"/>
    <cellStyle name="Separador de milhares 4 2 5 3 4 5" xfId="14243" xr:uid="{9AF67DD1-DDA2-40F8-94CD-B563F412CF75}"/>
    <cellStyle name="Separador de milhares 4 2 5 3 5" xfId="11106" xr:uid="{0FB99EBF-159F-49DE-BDEB-CE88273E9AD6}"/>
    <cellStyle name="Separador de milhares 4 2 5 3 5 2" xfId="12058" xr:uid="{99B1A86F-C8AB-4BFF-AE4D-82CCC6E00DA9}"/>
    <cellStyle name="Separador de milhares 4 2 5 3 5 2 2" xfId="13959" xr:uid="{53CB44C0-8AF6-4003-B46A-50BDC5788446}"/>
    <cellStyle name="Separador de milhares 4 2 5 3 5 2 2 2" xfId="16811" xr:uid="{701D2687-6E54-4113-99F5-38F6F4FF433E}"/>
    <cellStyle name="Separador de milhares 4 2 5 3 5 2 3" xfId="15350" xr:uid="{C808F0B4-1212-4515-9B65-82E5093CADEF}"/>
    <cellStyle name="Separador de milhares 4 2 5 3 5 3" xfId="13159" xr:uid="{A3C68E76-FBB7-4ADC-B410-88DC0550D5CD}"/>
    <cellStyle name="Separador de milhares 4 2 5 3 5 3 2" xfId="16013" xr:uid="{F992F4B7-05F3-4FFF-9501-54AC4648EB26}"/>
    <cellStyle name="Separador de milhares 4 2 5 3 5 4" xfId="14552" xr:uid="{4D76EB7C-7752-498C-99A0-B74A15540E9E}"/>
    <cellStyle name="Separador de milhares 4 2 5 3 6" xfId="11657" xr:uid="{8A3CC496-173F-4E5D-8D35-12E8BF88EDAB}"/>
    <cellStyle name="Separador de milhares 4 2 5 3 6 2" xfId="13560" xr:uid="{C03EAC60-E7AA-4224-A231-8CA2258B1E07}"/>
    <cellStyle name="Separador de milhares 4 2 5 3 6 2 2" xfId="16412" xr:uid="{29D8735A-D411-414B-B1A5-AD31C546458F}"/>
    <cellStyle name="Separador de milhares 4 2 5 3 6 3" xfId="14951" xr:uid="{7B5257F1-DB30-440A-ADEA-B3588F7C75DF}"/>
    <cellStyle name="Separador de milhares 4 2 5 3 7" xfId="12742" xr:uid="{76D9FA3D-6820-4243-B87D-775BE43CC863}"/>
    <cellStyle name="Separador de milhares 4 2 5 3 7 2" xfId="15630" xr:uid="{7C3834B9-A392-4798-9FB2-F54EE8553EED}"/>
    <cellStyle name="Separador de milhares 4 2 5 3 8" xfId="14238" xr:uid="{72710602-33DB-46FD-B83A-B51F92BBB717}"/>
    <cellStyle name="Separador de milhares 4 2 5 4" xfId="10110" xr:uid="{CBC441B3-7A11-419B-AEAD-04AD136057E5}"/>
    <cellStyle name="Separador de milhares 4 2 5 4 2" xfId="10111" xr:uid="{60A37FFD-E37F-4801-86F8-A177D84AD6A3}"/>
    <cellStyle name="Separador de milhares 4 2 5 4 2 2" xfId="10112" xr:uid="{92599551-12D4-4260-B67A-A158C357DC2B}"/>
    <cellStyle name="Separador de milhares 4 2 5 4 2 2 2" xfId="11114" xr:uid="{4E82F275-2EAD-43D6-97FC-971AC42E187B}"/>
    <cellStyle name="Separador de milhares 4 2 5 4 2 2 2 2" xfId="12066" xr:uid="{04EE5F1E-E9B3-4096-A639-4A6768463FD9}"/>
    <cellStyle name="Separador de milhares 4 2 5 4 2 2 2 2 2" xfId="13967" xr:uid="{C90B0A79-4314-44BA-8E61-FB389FD309A8}"/>
    <cellStyle name="Separador de milhares 4 2 5 4 2 2 2 2 2 2" xfId="16819" xr:uid="{DDDBF49C-2E6E-4DE1-82D0-BF1E78373D63}"/>
    <cellStyle name="Separador de milhares 4 2 5 4 2 2 2 2 3" xfId="15358" xr:uid="{677B913E-9813-40D2-BA1C-C433EBB2082E}"/>
    <cellStyle name="Separador de milhares 4 2 5 4 2 2 2 3" xfId="13167" xr:uid="{08878E37-7932-4781-AE1D-2FA7A6A858D4}"/>
    <cellStyle name="Separador de milhares 4 2 5 4 2 2 2 3 2" xfId="16021" xr:uid="{FE040C17-42ED-4D61-9280-DA334432769A}"/>
    <cellStyle name="Separador de milhares 4 2 5 4 2 2 2 4" xfId="14560" xr:uid="{5F8FBC72-B8E7-4717-9C60-9CDC75333F0F}"/>
    <cellStyle name="Separador de milhares 4 2 5 4 2 2 3" xfId="11665" xr:uid="{4E314988-AD63-4A0B-90BD-7E4134BA3550}"/>
    <cellStyle name="Separador de milhares 4 2 5 4 2 2 3 2" xfId="13568" xr:uid="{2DEE655F-6664-4D48-B725-A9085C72F74C}"/>
    <cellStyle name="Separador de milhares 4 2 5 4 2 2 3 2 2" xfId="16420" xr:uid="{B4AE868A-6BE0-4EC1-A7DA-5282710A08E7}"/>
    <cellStyle name="Separador de milhares 4 2 5 4 2 2 3 3" xfId="14959" xr:uid="{F5B46B65-70FC-4491-A891-D1EC2AA2ED4E}"/>
    <cellStyle name="Separador de milhares 4 2 5 4 2 2 4" xfId="12750" xr:uid="{29CE7184-328E-403B-B199-C660AFAF4C56}"/>
    <cellStyle name="Separador de milhares 4 2 5 4 2 2 4 2" xfId="15638" xr:uid="{8A031E4E-C9A1-4760-B5FF-9C35E64C8BFC}"/>
    <cellStyle name="Separador de milhares 4 2 5 4 2 2 5" xfId="14246" xr:uid="{C1A2EE06-A9E8-4AD7-A5ED-07F39D22BCCF}"/>
    <cellStyle name="Separador de milhares 4 2 5 4 2 3" xfId="11113" xr:uid="{F7054E9E-9BC8-4659-B554-B5716918A48A}"/>
    <cellStyle name="Separador de milhares 4 2 5 4 2 3 2" xfId="12065" xr:uid="{2E705D2C-B695-460C-B818-B8D3A4C9D3BC}"/>
    <cellStyle name="Separador de milhares 4 2 5 4 2 3 2 2" xfId="13966" xr:uid="{1C7EBD8C-93D5-4B81-9B0A-3A2FF4058492}"/>
    <cellStyle name="Separador de milhares 4 2 5 4 2 3 2 2 2" xfId="16818" xr:uid="{BE742F93-7700-445A-B5B6-B41094184E36}"/>
    <cellStyle name="Separador de milhares 4 2 5 4 2 3 2 3" xfId="15357" xr:uid="{F7376A13-36F1-427A-8AB3-C9E9C2A1C7A9}"/>
    <cellStyle name="Separador de milhares 4 2 5 4 2 3 3" xfId="13166" xr:uid="{5F9EC9EE-EFA2-4EAE-8FC0-0281266148BE}"/>
    <cellStyle name="Separador de milhares 4 2 5 4 2 3 3 2" xfId="16020" xr:uid="{F000DE77-ACE0-4557-8A3E-12638EE7A2BA}"/>
    <cellStyle name="Separador de milhares 4 2 5 4 2 3 4" xfId="14559" xr:uid="{B0D48E1C-AF89-4EDE-BEC1-0BEB5A084BDB}"/>
    <cellStyle name="Separador de milhares 4 2 5 4 2 4" xfId="11664" xr:uid="{523CFCA2-92E5-4E84-B020-5ABCFB3D25A6}"/>
    <cellStyle name="Separador de milhares 4 2 5 4 2 4 2" xfId="13567" xr:uid="{901C6423-EB59-4D4A-9A7A-7E59BC5AA89D}"/>
    <cellStyle name="Separador de milhares 4 2 5 4 2 4 2 2" xfId="16419" xr:uid="{62564279-16FA-4BC0-B160-D75D3AC7E217}"/>
    <cellStyle name="Separador de milhares 4 2 5 4 2 4 3" xfId="14958" xr:uid="{03AD8F49-4647-4672-80CF-4F4DD0F9C61F}"/>
    <cellStyle name="Separador de milhares 4 2 5 4 2 5" xfId="12749" xr:uid="{53BCBDEA-903A-481E-BD3E-C53E4804F805}"/>
    <cellStyle name="Separador de milhares 4 2 5 4 2 5 2" xfId="15637" xr:uid="{1F438A47-644A-4BDF-8DA6-DCE98173C3EE}"/>
    <cellStyle name="Separador de milhares 4 2 5 4 2 6" xfId="14245" xr:uid="{66F363E2-B896-4014-86F8-8D22C6C268BA}"/>
    <cellStyle name="Separador de milhares 4 2 5 4 3" xfId="10113" xr:uid="{682AB96A-5203-4B7B-AC2A-5183B6D24957}"/>
    <cellStyle name="Separador de milhares 4 2 5 4 3 2" xfId="10114" xr:uid="{B6D82429-A99F-45EE-AFB4-0E68C78D75E8}"/>
    <cellStyle name="Separador de milhares 4 2 5 4 3 2 2" xfId="11116" xr:uid="{D40210D0-6BCE-45D1-987E-7A2C98C9B0A1}"/>
    <cellStyle name="Separador de milhares 4 2 5 4 3 2 2 2" xfId="12068" xr:uid="{EEA461DF-377B-40A1-923F-1A88D83946B9}"/>
    <cellStyle name="Separador de milhares 4 2 5 4 3 2 2 2 2" xfId="13969" xr:uid="{176BCBA9-5191-4F9C-9170-C1A37AB762A8}"/>
    <cellStyle name="Separador de milhares 4 2 5 4 3 2 2 2 2 2" xfId="16821" xr:uid="{11A3D3F9-2715-48BE-A89E-49DE2CCCE146}"/>
    <cellStyle name="Separador de milhares 4 2 5 4 3 2 2 2 3" xfId="15360" xr:uid="{63839CDA-68B3-4A0A-8C4A-65E462F82E89}"/>
    <cellStyle name="Separador de milhares 4 2 5 4 3 2 2 3" xfId="13169" xr:uid="{B1AA2E90-7828-4733-BD5E-5437D5BA4324}"/>
    <cellStyle name="Separador de milhares 4 2 5 4 3 2 2 3 2" xfId="16023" xr:uid="{F7ED29AD-5FFF-4BF4-810A-CD9C3A42C222}"/>
    <cellStyle name="Separador de milhares 4 2 5 4 3 2 2 4" xfId="14562" xr:uid="{F53638BE-9186-4E59-87FB-22462A754EF5}"/>
    <cellStyle name="Separador de milhares 4 2 5 4 3 2 3" xfId="11667" xr:uid="{3943A862-3D36-40DD-93CD-3E9B5B9411CA}"/>
    <cellStyle name="Separador de milhares 4 2 5 4 3 2 3 2" xfId="13570" xr:uid="{C40DBF4F-2A00-491A-92B8-77895F412C0E}"/>
    <cellStyle name="Separador de milhares 4 2 5 4 3 2 3 2 2" xfId="16422" xr:uid="{A4A101C7-74FD-4232-8384-E933973BBD12}"/>
    <cellStyle name="Separador de milhares 4 2 5 4 3 2 3 3" xfId="14961" xr:uid="{1216078F-C799-4CB5-AC13-ED5F9EC739EF}"/>
    <cellStyle name="Separador de milhares 4 2 5 4 3 2 4" xfId="12752" xr:uid="{52ADFF73-74D3-4A39-9AAF-7F6D8CD9F344}"/>
    <cellStyle name="Separador de milhares 4 2 5 4 3 2 4 2" xfId="15640" xr:uid="{78FCA089-A47C-408E-BBC2-241B3243FD18}"/>
    <cellStyle name="Separador de milhares 4 2 5 4 3 2 5" xfId="14248" xr:uid="{5FE93758-BD28-4A3F-9AEE-04FE7FAEB704}"/>
    <cellStyle name="Separador de milhares 4 2 5 4 3 3" xfId="11115" xr:uid="{5BEFA8D5-2F09-4C5D-9EA1-78B4FAB2F529}"/>
    <cellStyle name="Separador de milhares 4 2 5 4 3 3 2" xfId="12067" xr:uid="{88DD438C-BEBA-4422-A87D-7FE40B3889D7}"/>
    <cellStyle name="Separador de milhares 4 2 5 4 3 3 2 2" xfId="13968" xr:uid="{D914E806-C8AB-4BCD-8284-99986295ED76}"/>
    <cellStyle name="Separador de milhares 4 2 5 4 3 3 2 2 2" xfId="16820" xr:uid="{C810D647-BEB4-4F88-A4EE-EA6E8C4CD9D3}"/>
    <cellStyle name="Separador de milhares 4 2 5 4 3 3 2 3" xfId="15359" xr:uid="{16CF2B38-B64D-461C-AE56-F8B5543D7B2E}"/>
    <cellStyle name="Separador de milhares 4 2 5 4 3 3 3" xfId="13168" xr:uid="{6C46E96A-C1DD-4C20-8326-524441B9CC8B}"/>
    <cellStyle name="Separador de milhares 4 2 5 4 3 3 3 2" xfId="16022" xr:uid="{80318605-D01B-46E8-ABA4-7929FD287CBB}"/>
    <cellStyle name="Separador de milhares 4 2 5 4 3 3 4" xfId="14561" xr:uid="{BC682402-D9B7-445D-B25B-3602ABCCD8D8}"/>
    <cellStyle name="Separador de milhares 4 2 5 4 3 4" xfId="11666" xr:uid="{A6A5E71F-565D-4CC9-AD8B-6B96D692B64C}"/>
    <cellStyle name="Separador de milhares 4 2 5 4 3 4 2" xfId="13569" xr:uid="{7A60EED0-4179-4522-90B7-DB6D3093B1AC}"/>
    <cellStyle name="Separador de milhares 4 2 5 4 3 4 2 2" xfId="16421" xr:uid="{F0EA760A-19DF-423C-9910-7A88436CBC00}"/>
    <cellStyle name="Separador de milhares 4 2 5 4 3 4 3" xfId="14960" xr:uid="{E8E8833E-FE37-4C66-BCA9-C5A0FBA788E8}"/>
    <cellStyle name="Separador de milhares 4 2 5 4 3 5" xfId="12751" xr:uid="{ACCC1FA7-AA38-4486-A411-99AFA7D896EE}"/>
    <cellStyle name="Separador de milhares 4 2 5 4 3 5 2" xfId="15639" xr:uid="{1221C245-25E1-4FED-B9FB-D1AC8F3F9B94}"/>
    <cellStyle name="Separador de milhares 4 2 5 4 3 6" xfId="14247" xr:uid="{2A09C05E-F97A-4A71-B204-987A558FA5BA}"/>
    <cellStyle name="Separador de milhares 4 2 5 4 4" xfId="10115" xr:uid="{E43A6358-08B3-4010-A5D4-3FE23D04F56D}"/>
    <cellStyle name="Separador de milhares 4 2 5 4 4 2" xfId="11117" xr:uid="{A99B5B10-72CB-4B7D-BCEF-BD2B48AD097C}"/>
    <cellStyle name="Separador de milhares 4 2 5 4 4 2 2" xfId="12069" xr:uid="{A66EC551-EF96-4499-945F-D12989D33F9F}"/>
    <cellStyle name="Separador de milhares 4 2 5 4 4 2 2 2" xfId="13970" xr:uid="{21CF2FDB-D99A-4EF1-BD2B-13246F7FE87B}"/>
    <cellStyle name="Separador de milhares 4 2 5 4 4 2 2 2 2" xfId="16822" xr:uid="{3FB0BADD-CB8F-4EFC-9105-48997C21F26B}"/>
    <cellStyle name="Separador de milhares 4 2 5 4 4 2 2 3" xfId="15361" xr:uid="{E184FD21-BB26-4A1C-A6E9-B966D0151663}"/>
    <cellStyle name="Separador de milhares 4 2 5 4 4 2 3" xfId="13170" xr:uid="{26B829E7-F962-47DB-85B9-D1A02B4B08C9}"/>
    <cellStyle name="Separador de milhares 4 2 5 4 4 2 3 2" xfId="16024" xr:uid="{7058E41D-C877-4717-8CDD-18BB7ABBBE0C}"/>
    <cellStyle name="Separador de milhares 4 2 5 4 4 2 4" xfId="14563" xr:uid="{E4D3741F-002A-4A94-AF64-CBCE734CB035}"/>
    <cellStyle name="Separador de milhares 4 2 5 4 4 3" xfId="11668" xr:uid="{C76070B1-5397-4064-9B55-999886B072B4}"/>
    <cellStyle name="Separador de milhares 4 2 5 4 4 3 2" xfId="13571" xr:uid="{B9934CAC-8353-40D9-9F38-30A5450DABDD}"/>
    <cellStyle name="Separador de milhares 4 2 5 4 4 3 2 2" xfId="16423" xr:uid="{17E28DC3-3C0F-4772-BE4D-1CE78A5A1089}"/>
    <cellStyle name="Separador de milhares 4 2 5 4 4 3 3" xfId="14962" xr:uid="{C7AF73B6-D1C0-45B0-A2E2-675E7992B053}"/>
    <cellStyle name="Separador de milhares 4 2 5 4 4 4" xfId="12753" xr:uid="{2016F61B-C76B-4B3D-915B-5A33F1965032}"/>
    <cellStyle name="Separador de milhares 4 2 5 4 4 4 2" xfId="15641" xr:uid="{16E36813-6147-4A8C-9CF6-EA31BF09A021}"/>
    <cellStyle name="Separador de milhares 4 2 5 4 4 5" xfId="14249" xr:uid="{EE54CD2E-814E-4FC2-9142-C5F9D6430DAC}"/>
    <cellStyle name="Separador de milhares 4 2 5 4 5" xfId="11112" xr:uid="{2E8976BF-3899-489D-B558-D38E3CE03D88}"/>
    <cellStyle name="Separador de milhares 4 2 5 4 5 2" xfId="12064" xr:uid="{6CFF6EAB-F0AF-4D90-B53A-9D6CB634A18F}"/>
    <cellStyle name="Separador de milhares 4 2 5 4 5 2 2" xfId="13965" xr:uid="{462C4201-0A64-4C45-B475-5843631EEC71}"/>
    <cellStyle name="Separador de milhares 4 2 5 4 5 2 2 2" xfId="16817" xr:uid="{A1412E6C-7DE9-48F5-9A9A-B7E4BEE2119E}"/>
    <cellStyle name="Separador de milhares 4 2 5 4 5 2 3" xfId="15356" xr:uid="{25B6A0C3-333D-4D1C-9408-D78531AC5660}"/>
    <cellStyle name="Separador de milhares 4 2 5 4 5 3" xfId="13165" xr:uid="{6BDD18F5-88FF-4B99-8CFA-371975828B4F}"/>
    <cellStyle name="Separador de milhares 4 2 5 4 5 3 2" xfId="16019" xr:uid="{ABFB5097-5984-4CB0-9E50-58B846700124}"/>
    <cellStyle name="Separador de milhares 4 2 5 4 5 4" xfId="14558" xr:uid="{6234AA05-E70A-4B01-BC47-9CFDB8AED171}"/>
    <cellStyle name="Separador de milhares 4 2 5 4 6" xfId="11663" xr:uid="{428C563B-EBE8-46B4-94BF-BAE73FE970A2}"/>
    <cellStyle name="Separador de milhares 4 2 5 4 6 2" xfId="13566" xr:uid="{CA11D288-90A1-46E0-823C-6441E521AA06}"/>
    <cellStyle name="Separador de milhares 4 2 5 4 6 2 2" xfId="16418" xr:uid="{F625D074-9EAE-45DE-ACD1-306CF4D04E85}"/>
    <cellStyle name="Separador de milhares 4 2 5 4 6 3" xfId="14957" xr:uid="{DB98ED85-EFCE-468C-9B21-1840DDC0F09A}"/>
    <cellStyle name="Separador de milhares 4 2 5 4 7" xfId="12748" xr:uid="{5F6E754C-1A35-4F1F-B47A-311FE212A27C}"/>
    <cellStyle name="Separador de milhares 4 2 5 4 7 2" xfId="15636" xr:uid="{550BA53F-2DFC-49D8-95B6-901C412F8E24}"/>
    <cellStyle name="Separador de milhares 4 2 5 4 8" xfId="14244" xr:uid="{F77DBD42-1350-4DAD-B745-7D0F9B1E7B32}"/>
    <cellStyle name="Separador de milhares 4 2 5 5" xfId="10116" xr:uid="{2F6BC9D9-C487-4EFF-B993-767711076860}"/>
    <cellStyle name="Separador de milhares 4 2 5 5 2" xfId="10117" xr:uid="{8A46FA83-0F41-4DC1-B128-01E2CC784FBF}"/>
    <cellStyle name="Separador de milhares 4 2 5 5 2 2" xfId="11119" xr:uid="{2FD21FF8-7561-4BA1-870C-A7C392C262DF}"/>
    <cellStyle name="Separador de milhares 4 2 5 5 2 2 2" xfId="12071" xr:uid="{8007B4A6-E4BB-434A-887A-9547DD4B1867}"/>
    <cellStyle name="Separador de milhares 4 2 5 5 2 2 2 2" xfId="13972" xr:uid="{C7F070C2-3439-4DBF-9039-3D3E0B544C36}"/>
    <cellStyle name="Separador de milhares 4 2 5 5 2 2 2 2 2" xfId="16824" xr:uid="{4891B827-A6D2-430D-9877-BF578C80F88F}"/>
    <cellStyle name="Separador de milhares 4 2 5 5 2 2 2 3" xfId="15363" xr:uid="{1C1DB4FD-B31B-47C4-BA22-322DDD9AD089}"/>
    <cellStyle name="Separador de milhares 4 2 5 5 2 2 3" xfId="13172" xr:uid="{C1310A66-D9D2-46F7-99A6-18F52D15890B}"/>
    <cellStyle name="Separador de milhares 4 2 5 5 2 2 3 2" xfId="16026" xr:uid="{F5BBD81E-AF83-4B1D-A306-C01BB435073B}"/>
    <cellStyle name="Separador de milhares 4 2 5 5 2 2 4" xfId="14565" xr:uid="{11AD32A9-6C64-4D72-B95F-C584983773CA}"/>
    <cellStyle name="Separador de milhares 4 2 5 5 2 3" xfId="11670" xr:uid="{93D29D39-4CDD-4D85-8E8C-188CD0460739}"/>
    <cellStyle name="Separador de milhares 4 2 5 5 2 3 2" xfId="13573" xr:uid="{393B430F-173F-4E62-A72A-EB6CBC18389D}"/>
    <cellStyle name="Separador de milhares 4 2 5 5 2 3 2 2" xfId="16425" xr:uid="{1745A61A-C9AA-4761-A573-1B25FF515465}"/>
    <cellStyle name="Separador de milhares 4 2 5 5 2 3 3" xfId="14964" xr:uid="{3E529217-B7F8-47FD-8077-2ADA7CD66D43}"/>
    <cellStyle name="Separador de milhares 4 2 5 5 2 4" xfId="12755" xr:uid="{81E5850B-4326-4DBE-B610-502D2245563B}"/>
    <cellStyle name="Separador de milhares 4 2 5 5 2 4 2" xfId="15643" xr:uid="{3D787FC3-44A7-4DC6-9F48-7F2584E6650D}"/>
    <cellStyle name="Separador de milhares 4 2 5 5 2 5" xfId="14251" xr:uid="{04386E3B-3484-45C2-91C6-D54A502A8320}"/>
    <cellStyle name="Separador de milhares 4 2 5 5 3" xfId="11118" xr:uid="{C4B5D623-298B-41F3-B8F1-0A5E220DDE5A}"/>
    <cellStyle name="Separador de milhares 4 2 5 5 3 2" xfId="12070" xr:uid="{802E1E67-4DEE-4862-AE38-7E7300F3C2D2}"/>
    <cellStyle name="Separador de milhares 4 2 5 5 3 2 2" xfId="13971" xr:uid="{6A29DC30-4A93-4248-931D-FC31FB089764}"/>
    <cellStyle name="Separador de milhares 4 2 5 5 3 2 2 2" xfId="16823" xr:uid="{E08D5916-CCF9-42FD-8172-D228C4C0ADBE}"/>
    <cellStyle name="Separador de milhares 4 2 5 5 3 2 3" xfId="15362" xr:uid="{75EC6C3E-A695-42D5-B5D4-172E8D9C1D10}"/>
    <cellStyle name="Separador de milhares 4 2 5 5 3 3" xfId="13171" xr:uid="{13C4648A-E456-4A86-871F-FAB18B8B95C1}"/>
    <cellStyle name="Separador de milhares 4 2 5 5 3 3 2" xfId="16025" xr:uid="{CE1AC9BB-367A-43F0-B1C2-B16F9CD8BD50}"/>
    <cellStyle name="Separador de milhares 4 2 5 5 3 4" xfId="14564" xr:uid="{1C268E3C-80BA-42F1-9DD2-441E0DEC9B9C}"/>
    <cellStyle name="Separador de milhares 4 2 5 5 4" xfId="11669" xr:uid="{0968BF7E-29D5-4FA7-9E3C-9F6E8F84ECA4}"/>
    <cellStyle name="Separador de milhares 4 2 5 5 4 2" xfId="13572" xr:uid="{0A2674A5-0962-4F3B-9F53-F420BE4D944D}"/>
    <cellStyle name="Separador de milhares 4 2 5 5 4 2 2" xfId="16424" xr:uid="{0E33F8DE-5E03-4973-8FD4-9F05EE4B7D63}"/>
    <cellStyle name="Separador de milhares 4 2 5 5 4 3" xfId="14963" xr:uid="{126B5D48-7D73-4C6C-927F-4860C744A731}"/>
    <cellStyle name="Separador de milhares 4 2 5 5 5" xfId="12754" xr:uid="{8890EA51-5166-469F-BDA6-8E209768000C}"/>
    <cellStyle name="Separador de milhares 4 2 5 5 5 2" xfId="15642" xr:uid="{B36C19BD-C088-4700-A687-B1AC714D4AEC}"/>
    <cellStyle name="Separador de milhares 4 2 5 5 6" xfId="14250" xr:uid="{280D1210-D275-402B-98B7-3E56F52F2B13}"/>
    <cellStyle name="Separador de milhares 4 2 5 6" xfId="10118" xr:uid="{DC56FADD-8DD3-48D5-9F56-20A49391059E}"/>
    <cellStyle name="Separador de milhares 4 2 5 6 2" xfId="10119" xr:uid="{F1489F07-F6F0-4F77-A499-E9F04E4A922A}"/>
    <cellStyle name="Separador de milhares 4 2 5 6 2 2" xfId="11121" xr:uid="{61059B37-80BA-4EE9-AFA2-11D1CFF212A8}"/>
    <cellStyle name="Separador de milhares 4 2 5 6 2 2 2" xfId="12073" xr:uid="{77BACCA4-D924-4DF3-88F9-EAD560562966}"/>
    <cellStyle name="Separador de milhares 4 2 5 6 2 2 2 2" xfId="13974" xr:uid="{F0B4BB07-5EEC-49AA-AB3D-1238AD525538}"/>
    <cellStyle name="Separador de milhares 4 2 5 6 2 2 2 2 2" xfId="16826" xr:uid="{BF0461EE-0762-498B-83B3-331103C0C2CA}"/>
    <cellStyle name="Separador de milhares 4 2 5 6 2 2 2 3" xfId="15365" xr:uid="{E4EF60BC-EED9-4C3B-87BD-CDE57486CA56}"/>
    <cellStyle name="Separador de milhares 4 2 5 6 2 2 3" xfId="13174" xr:uid="{A432AB04-C474-42E4-9EE0-49FC964A017D}"/>
    <cellStyle name="Separador de milhares 4 2 5 6 2 2 3 2" xfId="16028" xr:uid="{2BE71F09-8030-46AD-88DC-73E8D878732F}"/>
    <cellStyle name="Separador de milhares 4 2 5 6 2 2 4" xfId="14567" xr:uid="{6DD89FCC-6A4F-4CB6-B0E7-570E1D64E5D9}"/>
    <cellStyle name="Separador de milhares 4 2 5 6 2 3" xfId="11672" xr:uid="{F477690E-E1DC-4591-8CA5-4586C73019BE}"/>
    <cellStyle name="Separador de milhares 4 2 5 6 2 3 2" xfId="13575" xr:uid="{27E18D70-B6D2-4968-BBC9-CBF8C1F0C9F3}"/>
    <cellStyle name="Separador de milhares 4 2 5 6 2 3 2 2" xfId="16427" xr:uid="{94D731B4-7284-42B8-8BB9-630688CA265C}"/>
    <cellStyle name="Separador de milhares 4 2 5 6 2 3 3" xfId="14966" xr:uid="{0902C0AE-2B89-498B-B2E7-861B3D0A18C0}"/>
    <cellStyle name="Separador de milhares 4 2 5 6 2 4" xfId="12757" xr:uid="{011E28A7-2769-4A0A-AB83-7B6C96E53749}"/>
    <cellStyle name="Separador de milhares 4 2 5 6 2 4 2" xfId="15645" xr:uid="{C821C310-B8BE-4CBD-B9BB-B19ADDFC6269}"/>
    <cellStyle name="Separador de milhares 4 2 5 6 2 5" xfId="14253" xr:uid="{A717F099-2847-4781-B2E9-29BEED1D8862}"/>
    <cellStyle name="Separador de milhares 4 2 5 6 3" xfId="11120" xr:uid="{CEBE588D-8D41-4FC6-8BF1-D1231F112658}"/>
    <cellStyle name="Separador de milhares 4 2 5 6 3 2" xfId="12072" xr:uid="{EEA21662-52DC-447F-B6E5-B2195390F8C6}"/>
    <cellStyle name="Separador de milhares 4 2 5 6 3 2 2" xfId="13973" xr:uid="{FA224F08-6FA0-4D54-B125-83CE10A48C49}"/>
    <cellStyle name="Separador de milhares 4 2 5 6 3 2 2 2" xfId="16825" xr:uid="{4B348395-D6F2-45CF-881F-9D15ABB5BFED}"/>
    <cellStyle name="Separador de milhares 4 2 5 6 3 2 3" xfId="15364" xr:uid="{40ABD3D4-CF38-494B-9E01-24DECCFACC55}"/>
    <cellStyle name="Separador de milhares 4 2 5 6 3 3" xfId="13173" xr:uid="{829B5768-D950-4D63-B8B9-75788E5331B2}"/>
    <cellStyle name="Separador de milhares 4 2 5 6 3 3 2" xfId="16027" xr:uid="{B704313E-7CC4-41D0-A34C-36BC3D9E96A5}"/>
    <cellStyle name="Separador de milhares 4 2 5 6 3 4" xfId="14566" xr:uid="{57012AC8-7431-46A1-A5CF-07BA96AAEEA6}"/>
    <cellStyle name="Separador de milhares 4 2 5 6 4" xfId="11671" xr:uid="{FB107C61-087D-4425-BC04-DA37DE0629E8}"/>
    <cellStyle name="Separador de milhares 4 2 5 6 4 2" xfId="13574" xr:uid="{AB6777B7-A5F7-473A-8E80-F6567D34416E}"/>
    <cellStyle name="Separador de milhares 4 2 5 6 4 2 2" xfId="16426" xr:uid="{06468972-E066-4827-A45D-063ABFECAA21}"/>
    <cellStyle name="Separador de milhares 4 2 5 6 4 3" xfId="14965" xr:uid="{977483CC-E936-4A4C-8657-0B6CD5D43C89}"/>
    <cellStyle name="Separador de milhares 4 2 5 6 5" xfId="12756" xr:uid="{3B4A37CF-361F-49CE-AFAA-07495EDC1B1B}"/>
    <cellStyle name="Separador de milhares 4 2 5 6 5 2" xfId="15644" xr:uid="{C1BDDB0B-61E1-4A86-95F2-C2F990AF0D81}"/>
    <cellStyle name="Separador de milhares 4 2 5 6 6" xfId="14252" xr:uid="{58A091BE-0E8F-4288-8AD2-C36E8B5669ED}"/>
    <cellStyle name="Separador de milhares 4 2 5 7" xfId="10120" xr:uid="{C9592990-B81B-4E31-A4DC-38F987612423}"/>
    <cellStyle name="Separador de milhares 4 2 5 7 2" xfId="11122" xr:uid="{75B8A229-C06F-4352-9918-8199BCECDF76}"/>
    <cellStyle name="Separador de milhares 4 2 5 7 2 2" xfId="12074" xr:uid="{CE0259EC-4ECE-4AB1-A7D3-C60F00A0E08A}"/>
    <cellStyle name="Separador de milhares 4 2 5 7 2 2 2" xfId="13975" xr:uid="{8F8CD199-CF11-44B8-B5DE-C8620461EC03}"/>
    <cellStyle name="Separador de milhares 4 2 5 7 2 2 2 2" xfId="16827" xr:uid="{88151550-DDC2-4473-A495-01A49D04A119}"/>
    <cellStyle name="Separador de milhares 4 2 5 7 2 2 3" xfId="15366" xr:uid="{39692D98-98C6-466C-854B-4466622E995A}"/>
    <cellStyle name="Separador de milhares 4 2 5 7 2 3" xfId="13175" xr:uid="{6E4965C5-937C-4E4B-86B5-9CF2A21253C8}"/>
    <cellStyle name="Separador de milhares 4 2 5 7 2 3 2" xfId="16029" xr:uid="{81BF3F56-CD87-41E1-A715-D2C56D01A7BF}"/>
    <cellStyle name="Separador de milhares 4 2 5 7 2 4" xfId="14568" xr:uid="{D0CA35DF-2B12-44E7-9E01-4B4DE5996AEB}"/>
    <cellStyle name="Separador de milhares 4 2 5 7 3" xfId="11673" xr:uid="{8DC9921C-B5BB-4196-B089-8DB071683F29}"/>
    <cellStyle name="Separador de milhares 4 2 5 7 3 2" xfId="13576" xr:uid="{0EA7F81C-C224-4780-9C6A-C8A6FD875494}"/>
    <cellStyle name="Separador de milhares 4 2 5 7 3 2 2" xfId="16428" xr:uid="{F7A27261-57C4-47DD-82B9-6B35F10C0201}"/>
    <cellStyle name="Separador de milhares 4 2 5 7 3 3" xfId="14967" xr:uid="{0EAFD340-858E-47F9-BF75-322DD3EE1945}"/>
    <cellStyle name="Separador de milhares 4 2 5 7 4" xfId="12758" xr:uid="{58903056-2248-4922-90F6-1E026306FB02}"/>
    <cellStyle name="Separador de milhares 4 2 5 7 4 2" xfId="15646" xr:uid="{D35D4BBF-7B79-4E49-A2AF-03D2DAA7DE0E}"/>
    <cellStyle name="Separador de milhares 4 2 5 7 5" xfId="14254" xr:uid="{C4643188-9F99-4A9A-B7E1-3F17221E6752}"/>
    <cellStyle name="Separador de milhares 4 2 5 8" xfId="11099" xr:uid="{B82A8F5E-C357-44AC-839C-E689FCFB1106}"/>
    <cellStyle name="Separador de milhares 4 2 5 8 2" xfId="12051" xr:uid="{A94B79F9-90E0-4BBB-992D-B2B47684991C}"/>
    <cellStyle name="Separador de milhares 4 2 5 8 2 2" xfId="13952" xr:uid="{CBAC68E1-17AD-4CCB-B74B-ECC42E0A6EC9}"/>
    <cellStyle name="Separador de milhares 4 2 5 8 2 2 2" xfId="16804" xr:uid="{168F85AC-D101-49B0-B118-5D441D768F4C}"/>
    <cellStyle name="Separador de milhares 4 2 5 8 2 3" xfId="15343" xr:uid="{F68B9150-6C73-4F56-8DAD-D5EBA646183A}"/>
    <cellStyle name="Separador de milhares 4 2 5 8 3" xfId="13152" xr:uid="{9304F239-782B-4710-A741-2166D80EE75F}"/>
    <cellStyle name="Separador de milhares 4 2 5 8 3 2" xfId="16006" xr:uid="{D09538EC-DFE2-4C7F-938C-C369616422D6}"/>
    <cellStyle name="Separador de milhares 4 2 5 8 4" xfId="14545" xr:uid="{D812580C-BC42-494A-8F4C-AE6324CD76DD}"/>
    <cellStyle name="Separador de milhares 4 2 5 9" xfId="11650" xr:uid="{626279CB-8748-42B3-97D3-4AAF429D6130}"/>
    <cellStyle name="Separador de milhares 4 2 5 9 2" xfId="13553" xr:uid="{97FD3279-CC61-4B8D-AA32-54E03D4916C3}"/>
    <cellStyle name="Separador de milhares 4 2 5 9 2 2" xfId="16405" xr:uid="{B9E38C67-31FE-4A1D-93B8-0BA07DAA6D23}"/>
    <cellStyle name="Separador de milhares 4 2 5 9 3" xfId="14944" xr:uid="{62602697-A176-474D-A486-787312E36ED5}"/>
    <cellStyle name="Separador de milhares 4 2 6" xfId="10121" xr:uid="{819F17CF-9608-4389-9A61-4DA44DE409D3}"/>
    <cellStyle name="Separador de milhares 4 2 6 2" xfId="10122" xr:uid="{C847A2C1-7DC3-455F-81ED-A398728BEBC1}"/>
    <cellStyle name="Separador de milhares 4 2 6 2 2" xfId="10123" xr:uid="{4BCF1DE6-5C60-46F9-9FCD-FB5F9D20F5EE}"/>
    <cellStyle name="Separador de milhares 4 2 6 3" xfId="10124" xr:uid="{9C151409-4F14-4878-85CA-705F5BCCAE06}"/>
    <cellStyle name="Separador de milhares 4 2 6 3 2" xfId="10125" xr:uid="{4B489986-E0C8-4E08-911C-5F6C0AE4ADE7}"/>
    <cellStyle name="Separador de milhares 4 2 6 4" xfId="10126" xr:uid="{350F23E0-BAB7-4F78-B88D-0BC13804A388}"/>
    <cellStyle name="Separador de milhares 4 2 7" xfId="10127" xr:uid="{6680F1CA-2452-4402-ADAF-53E96E713C73}"/>
    <cellStyle name="Separador de milhares 4 2 7 2" xfId="10128" xr:uid="{7CDF81C8-11E4-4D0E-AC6F-6389BA5E472D}"/>
    <cellStyle name="Separador de milhares 4 2 7 2 2" xfId="10129" xr:uid="{8BF7C545-1D03-4FEE-A212-6CB7C48B8EB7}"/>
    <cellStyle name="Separador de milhares 4 2 7 3" xfId="10130" xr:uid="{27645369-AD51-4AE5-AA1F-37F79D580C7C}"/>
    <cellStyle name="Separador de milhares 4 2 7 3 2" xfId="10131" xr:uid="{39D5BB25-DC4B-47A1-B908-F04E4E3E7DE2}"/>
    <cellStyle name="Separador de milhares 4 2 7 4" xfId="10132" xr:uid="{DBAC9066-A24B-443B-9CF1-E689B4D3F66B}"/>
    <cellStyle name="Separador de milhares 4 2 8" xfId="10133" xr:uid="{E7984A64-1ADE-4422-A944-7D23BC9DA041}"/>
    <cellStyle name="Separador de milhares 4 2 8 2" xfId="10134" xr:uid="{F643FD3C-0629-4D65-8E0F-8BEF63445E1A}"/>
    <cellStyle name="Separador de milhares 4 2 8 2 2" xfId="10135" xr:uid="{52DF5812-6F6F-4191-A215-18823BD70E07}"/>
    <cellStyle name="Separador de milhares 4 2 8 3" xfId="10136" xr:uid="{E48B3FCC-E317-4E1C-90E4-E0E2BD4C3F01}"/>
    <cellStyle name="Separador de milhares 4 2 8 3 2" xfId="10137" xr:uid="{B8911F64-E3BC-44E5-8E57-E4D941595365}"/>
    <cellStyle name="Separador de milhares 4 2 8 4" xfId="10138" xr:uid="{4102CDBF-061D-4B30-BA80-B124DEF8DBC1}"/>
    <cellStyle name="Separador de milhares 4 2 9" xfId="10139" xr:uid="{AA52BF59-BC1C-4DF3-BCA5-A86E34FFC0DB}"/>
    <cellStyle name="Separador de milhares 4 2 9 2" xfId="10140" xr:uid="{AD97F9EF-FD9F-4F86-83C9-5478BCECA188}"/>
    <cellStyle name="Separador de milhares 4 2 9 2 2" xfId="10141" xr:uid="{596218A6-7E7C-45F6-8741-0D376F7F0795}"/>
    <cellStyle name="Separador de milhares 4 2 9 3" xfId="10142" xr:uid="{1F6B4140-58FD-4D12-A823-D16F1D4FBDB4}"/>
    <cellStyle name="Separador de milhares 4 2 9 3 2" xfId="10143" xr:uid="{664EAAC1-B8A5-4EBF-BE67-FB88E2718789}"/>
    <cellStyle name="Separador de milhares 4 2 9 4" xfId="10144" xr:uid="{54A821FB-A81A-41CF-A5D8-27CB38C5D376}"/>
    <cellStyle name="Separador de milhares 4 3" xfId="10145" xr:uid="{997412F9-1C1C-4C18-9E0F-10FC2345B3FB}"/>
    <cellStyle name="Separador de milhares 4 3 2" xfId="10146" xr:uid="{4630D772-DD16-4ACA-B13D-8AB8CC4CE71B}"/>
    <cellStyle name="Separador de milhares 4 3 2 2" xfId="10147" xr:uid="{391087FD-023F-478F-9ED5-0D40226D16E5}"/>
    <cellStyle name="Separador de milhares 4 3 2 2 2" xfId="10148" xr:uid="{5BEB3184-EFE2-45EE-80C1-453D0A022B83}"/>
    <cellStyle name="Separador de milhares 4 3 2 2 2 2" xfId="11126" xr:uid="{571E8CCB-964D-4408-AF69-1DF16CD8D693}"/>
    <cellStyle name="Separador de milhares 4 3 2 2 2 2 2" xfId="12078" xr:uid="{625DDC4D-1931-4064-A029-840061B125F2}"/>
    <cellStyle name="Separador de milhares 4 3 2 2 2 2 2 2" xfId="13979" xr:uid="{7E05BC1F-E3A9-45AE-8A03-5D5AD302D56A}"/>
    <cellStyle name="Separador de milhares 4 3 2 2 2 2 2 2 2" xfId="16831" xr:uid="{90054E6C-B49E-4E9C-A2BD-99919343D6C6}"/>
    <cellStyle name="Separador de milhares 4 3 2 2 2 2 2 3" xfId="15370" xr:uid="{B2F6AAA5-3E73-4E5E-8568-A798319F78B3}"/>
    <cellStyle name="Separador de milhares 4 3 2 2 2 2 3" xfId="13179" xr:uid="{5D03D400-1C93-4078-9633-765E6620F833}"/>
    <cellStyle name="Separador de milhares 4 3 2 2 2 2 3 2" xfId="16033" xr:uid="{59262EF2-E3A0-4FE4-945B-ABF98BD47FB3}"/>
    <cellStyle name="Separador de milhares 4 3 2 2 2 2 4" xfId="14572" xr:uid="{C62F7697-7897-4BEF-9ED2-9651DDD6DC67}"/>
    <cellStyle name="Separador de milhares 4 3 2 2 2 3" xfId="11677" xr:uid="{FF380BE7-A2CE-4538-B17B-BE5C04224419}"/>
    <cellStyle name="Separador de milhares 4 3 2 2 2 3 2" xfId="13580" xr:uid="{058412D2-2C12-4259-9427-4D09BBA91D2A}"/>
    <cellStyle name="Separador de milhares 4 3 2 2 2 3 2 2" xfId="16432" xr:uid="{D9BBB727-8EB7-4E33-BED3-87DED1F68EB0}"/>
    <cellStyle name="Separador de milhares 4 3 2 2 2 3 3" xfId="14971" xr:uid="{75285E31-A4CB-4466-9B74-7DF9F261B1CF}"/>
    <cellStyle name="Separador de milhares 4 3 2 2 3" xfId="11125" xr:uid="{296A25C2-C648-4340-9CE5-C0F3C41B7E90}"/>
    <cellStyle name="Separador de milhares 4 3 2 2 3 2" xfId="12077" xr:uid="{09E16CBD-0C15-4EE3-BDB6-CF91C7E7A1E3}"/>
    <cellStyle name="Separador de milhares 4 3 2 2 3 2 2" xfId="13978" xr:uid="{C602A529-E0A1-45AA-A005-28A45414975F}"/>
    <cellStyle name="Separador de milhares 4 3 2 2 3 2 2 2" xfId="16830" xr:uid="{148DF588-1D5E-4110-83A1-479176F5BF6C}"/>
    <cellStyle name="Separador de milhares 4 3 2 2 3 2 3" xfId="15369" xr:uid="{65994D45-A34A-4E7A-A940-F5FD0EA20038}"/>
    <cellStyle name="Separador de milhares 4 3 2 2 3 3" xfId="13178" xr:uid="{CF6C169C-54FB-4EED-9879-17B601A2F2A1}"/>
    <cellStyle name="Separador de milhares 4 3 2 2 3 3 2" xfId="16032" xr:uid="{D1CA8233-8456-421C-B8FE-F399E6C20A30}"/>
    <cellStyle name="Separador de milhares 4 3 2 2 3 4" xfId="14571" xr:uid="{0FD1DBF3-BEDF-4373-9E7A-4D93242DB7D3}"/>
    <cellStyle name="Separador de milhares 4 3 2 2 4" xfId="11676" xr:uid="{0876321B-8296-44AB-8E8B-3B8BE37C6EF0}"/>
    <cellStyle name="Separador de milhares 4 3 2 2 4 2" xfId="13579" xr:uid="{D0893877-0B69-49E3-82C1-476E9A4E6755}"/>
    <cellStyle name="Separador de milhares 4 3 2 2 4 2 2" xfId="16431" xr:uid="{2A07CAED-2C51-4829-AAB0-DB1C5D017AC7}"/>
    <cellStyle name="Separador de milhares 4 3 2 2 4 3" xfId="14970" xr:uid="{04186831-ED5F-4061-975F-142A0BE421B7}"/>
    <cellStyle name="Separador de milhares 4 3 2 3" xfId="10149" xr:uid="{535B21E5-0F94-429B-BCE7-DC5AD5CEAFC9}"/>
    <cellStyle name="Separador de milhares 4 3 2 3 2" xfId="10150" xr:uid="{1B77F34E-C61F-4428-A12F-E2EA96750D95}"/>
    <cellStyle name="Separador de milhares 4 3 2 3 2 2" xfId="11128" xr:uid="{0E18B724-52C8-4788-9A85-175EC1BECB9C}"/>
    <cellStyle name="Separador de milhares 4 3 2 3 2 2 2" xfId="12080" xr:uid="{A4DE1C5B-AD6A-4EFA-8D86-654AE8C832AF}"/>
    <cellStyle name="Separador de milhares 4 3 2 3 2 2 2 2" xfId="13981" xr:uid="{4111E2C1-19AB-4A72-B9DE-BF720087A5E8}"/>
    <cellStyle name="Separador de milhares 4 3 2 3 2 2 2 2 2" xfId="16833" xr:uid="{77145157-E85D-4217-86FC-9164911C1CB0}"/>
    <cellStyle name="Separador de milhares 4 3 2 3 2 2 2 3" xfId="15372" xr:uid="{09DB299C-7F14-49B4-85F8-3C5A59094418}"/>
    <cellStyle name="Separador de milhares 4 3 2 3 2 2 3" xfId="13181" xr:uid="{185C466F-F7AD-4CFF-8F49-CF5AF7BFBAA5}"/>
    <cellStyle name="Separador de milhares 4 3 2 3 2 2 3 2" xfId="16035" xr:uid="{680E389C-11D0-4FD0-BD91-F5E3DB790216}"/>
    <cellStyle name="Separador de milhares 4 3 2 3 2 2 4" xfId="14574" xr:uid="{EBC16D58-F49E-4970-B4C0-E3BCD7ACBD18}"/>
    <cellStyle name="Separador de milhares 4 3 2 3 2 3" xfId="11679" xr:uid="{644316B9-9529-40EC-AD0B-46EC0A1A67DF}"/>
    <cellStyle name="Separador de milhares 4 3 2 3 2 3 2" xfId="13582" xr:uid="{DD5239CC-1C9B-4E52-A722-842E7AA874A7}"/>
    <cellStyle name="Separador de milhares 4 3 2 3 2 3 2 2" xfId="16434" xr:uid="{5748102A-2CC8-45B3-B0B8-9388A465003A}"/>
    <cellStyle name="Separador de milhares 4 3 2 3 2 3 3" xfId="14973" xr:uid="{803E6B4B-3F94-4B0A-8763-8F8AB190A1D8}"/>
    <cellStyle name="Separador de milhares 4 3 2 3 3" xfId="11127" xr:uid="{7F34996B-2EE6-4BE4-8704-ACBD96A52B8F}"/>
    <cellStyle name="Separador de milhares 4 3 2 3 3 2" xfId="12079" xr:uid="{9DEF2ABA-3D80-49E1-8411-2438AB724495}"/>
    <cellStyle name="Separador de milhares 4 3 2 3 3 2 2" xfId="13980" xr:uid="{3684FE68-C655-4387-9EEB-63A5AA7628A7}"/>
    <cellStyle name="Separador de milhares 4 3 2 3 3 2 2 2" xfId="16832" xr:uid="{78862698-47AE-4358-AAA3-219786890520}"/>
    <cellStyle name="Separador de milhares 4 3 2 3 3 2 3" xfId="15371" xr:uid="{FF962E5F-B4DB-49E4-AD36-8C0D1B01CD17}"/>
    <cellStyle name="Separador de milhares 4 3 2 3 3 3" xfId="13180" xr:uid="{A9F06A7E-9F59-4E1B-8A46-A064C4381B5B}"/>
    <cellStyle name="Separador de milhares 4 3 2 3 3 3 2" xfId="16034" xr:uid="{6B7E0F06-A5CA-4293-B5E4-D8F9F6358714}"/>
    <cellStyle name="Separador de milhares 4 3 2 3 3 4" xfId="14573" xr:uid="{19DC283A-9770-4F34-9DC6-9A3D068FDEF8}"/>
    <cellStyle name="Separador de milhares 4 3 2 3 4" xfId="11678" xr:uid="{F45227E5-536F-4A25-9857-A6646B408F09}"/>
    <cellStyle name="Separador de milhares 4 3 2 3 4 2" xfId="13581" xr:uid="{D4035A20-0AA1-447F-99C8-CB4902EF7B2A}"/>
    <cellStyle name="Separador de milhares 4 3 2 3 4 2 2" xfId="16433" xr:uid="{DD2046F6-78D2-4493-8FAB-19B9470BE41E}"/>
    <cellStyle name="Separador de milhares 4 3 2 3 4 3" xfId="14972" xr:uid="{298E1FC5-16F6-46BA-B93D-66ED4A7D3850}"/>
    <cellStyle name="Separador de milhares 4 3 2 4" xfId="10151" xr:uid="{B0751396-13C5-48E9-90D6-2400B3B432DD}"/>
    <cellStyle name="Separador de milhares 4 3 2 4 2" xfId="11129" xr:uid="{D13BFF88-1AA2-409B-A0F6-3A3DEA805EF6}"/>
    <cellStyle name="Separador de milhares 4 3 2 4 2 2" xfId="12081" xr:uid="{DE6FF8CC-8C71-42A1-90B7-C56D7EFCE8AD}"/>
    <cellStyle name="Separador de milhares 4 3 2 4 2 2 2" xfId="13982" xr:uid="{810FFA9F-CAAB-497B-9B2C-9BE386D27D11}"/>
    <cellStyle name="Separador de milhares 4 3 2 4 2 2 2 2" xfId="16834" xr:uid="{7D612A00-6901-4080-B443-8ED27E66690C}"/>
    <cellStyle name="Separador de milhares 4 3 2 4 2 2 3" xfId="15373" xr:uid="{D4B1FA5F-7417-402D-9151-7C0A7251213B}"/>
    <cellStyle name="Separador de milhares 4 3 2 4 2 3" xfId="13182" xr:uid="{237AA623-B5B1-45AF-87DE-7FB5B4620CC7}"/>
    <cellStyle name="Separador de milhares 4 3 2 4 2 3 2" xfId="16036" xr:uid="{31FCAF00-0D12-4A14-A57D-911E3F196B45}"/>
    <cellStyle name="Separador de milhares 4 3 2 4 2 4" xfId="14575" xr:uid="{EB760AA8-AC4C-45A7-88B1-BD998D870E43}"/>
    <cellStyle name="Separador de milhares 4 3 2 4 3" xfId="11680" xr:uid="{F925BB79-5EDB-407B-99D1-B5318335E280}"/>
    <cellStyle name="Separador de milhares 4 3 2 4 3 2" xfId="13583" xr:uid="{7B9EDBAF-E957-41D9-B299-50243830FBE3}"/>
    <cellStyle name="Separador de milhares 4 3 2 4 3 2 2" xfId="16435" xr:uid="{AEC39F18-3974-4ECE-92BD-4324982D1003}"/>
    <cellStyle name="Separador de milhares 4 3 2 4 3 3" xfId="14974" xr:uid="{158B06A8-8A9D-4E56-9C0B-1D385BA14BAA}"/>
    <cellStyle name="Separador de milhares 4 3 2 5" xfId="11124" xr:uid="{8EDB52DD-05DF-43A5-AAFD-552CB77C3E89}"/>
    <cellStyle name="Separador de milhares 4 3 2 5 2" xfId="12076" xr:uid="{8FB4C4CA-48ED-4713-9AD0-524F3F77A043}"/>
    <cellStyle name="Separador de milhares 4 3 2 5 2 2" xfId="13977" xr:uid="{A9BD27C4-24A6-4004-928C-58B95F0D26B4}"/>
    <cellStyle name="Separador de milhares 4 3 2 5 2 2 2" xfId="16829" xr:uid="{D7B67846-6E01-4224-9905-164062CE0A7B}"/>
    <cellStyle name="Separador de milhares 4 3 2 5 2 3" xfId="15368" xr:uid="{C82C0721-792C-4BF4-9B73-678EAB7D1B88}"/>
    <cellStyle name="Separador de milhares 4 3 2 5 3" xfId="13177" xr:uid="{C0AEA7F3-D3EE-44A2-9742-F28022674863}"/>
    <cellStyle name="Separador de milhares 4 3 2 5 3 2" xfId="16031" xr:uid="{3D42E8FB-B8FF-46E1-85B8-C3F977ECCDC9}"/>
    <cellStyle name="Separador de milhares 4 3 2 5 4" xfId="14570" xr:uid="{521AB6F9-9814-479E-9295-12E655F510E5}"/>
    <cellStyle name="Separador de milhares 4 3 2 6" xfId="11675" xr:uid="{51DA4B9C-E4F9-4ADC-BB7A-8ECD2C19B574}"/>
    <cellStyle name="Separador de milhares 4 3 2 6 2" xfId="13578" xr:uid="{D1EBA175-428C-4AE5-A80D-CD2483354813}"/>
    <cellStyle name="Separador de milhares 4 3 2 6 2 2" xfId="16430" xr:uid="{230FE61C-5C76-43C5-84C9-C063F9C8E2B7}"/>
    <cellStyle name="Separador de milhares 4 3 2 6 3" xfId="14969" xr:uid="{6B09FE25-4B8E-4D58-BBE0-0EBB2C7048BA}"/>
    <cellStyle name="Separador de milhares 4 3 3" xfId="10152" xr:uid="{DF135073-4631-4D00-B6CF-A68768CC1429}"/>
    <cellStyle name="Separador de milhares 4 3 3 2" xfId="10153" xr:uid="{78489B1C-D26C-4FCD-943F-D0C6010C8877}"/>
    <cellStyle name="Separador de milhares 4 3 3 2 2" xfId="10154" xr:uid="{6DF066F8-043A-427D-A58E-AB8249039BC9}"/>
    <cellStyle name="Separador de milhares 4 3 3 2 2 2" xfId="11132" xr:uid="{98EBF964-3DA3-47F0-88BD-AC9385141F9E}"/>
    <cellStyle name="Separador de milhares 4 3 3 2 2 2 2" xfId="12084" xr:uid="{CB24C669-0FDC-4345-84D0-A2DE36E855A0}"/>
    <cellStyle name="Separador de milhares 4 3 3 2 2 2 2 2" xfId="13985" xr:uid="{6B01F425-8F6D-4D5F-A69C-EC62974095B8}"/>
    <cellStyle name="Separador de milhares 4 3 3 2 2 2 2 2 2" xfId="16837" xr:uid="{5DC01110-592C-49B4-BAEF-A33B4C7EEEE2}"/>
    <cellStyle name="Separador de milhares 4 3 3 2 2 2 2 3" xfId="15376" xr:uid="{EA8B8B99-4B42-4BF6-8251-F07BE9517122}"/>
    <cellStyle name="Separador de milhares 4 3 3 2 2 2 3" xfId="13185" xr:uid="{9CB86F2B-DF6F-4DA1-B4F9-4DF83CC67D45}"/>
    <cellStyle name="Separador de milhares 4 3 3 2 2 2 3 2" xfId="16039" xr:uid="{9AB1487D-D066-4CE9-8939-F817D8FA5EC4}"/>
    <cellStyle name="Separador de milhares 4 3 3 2 2 2 4" xfId="14578" xr:uid="{4DC9735B-9BD9-4A5F-A12B-CA85146A21D7}"/>
    <cellStyle name="Separador de milhares 4 3 3 2 2 3" xfId="11683" xr:uid="{CBD52E44-A5A9-4E05-97B9-978234ED9A88}"/>
    <cellStyle name="Separador de milhares 4 3 3 2 2 3 2" xfId="13586" xr:uid="{128D0E62-CF94-4368-B713-3E71D741AC09}"/>
    <cellStyle name="Separador de milhares 4 3 3 2 2 3 2 2" xfId="16438" xr:uid="{3FBEFF17-C6F9-4720-854B-2963E52164AA}"/>
    <cellStyle name="Separador de milhares 4 3 3 2 2 3 3" xfId="14977" xr:uid="{2833230C-4940-49A4-841D-3E5F90AEE175}"/>
    <cellStyle name="Separador de milhares 4 3 3 2 3" xfId="11131" xr:uid="{E78028E1-50DE-40A3-996B-2C1D2A1450C5}"/>
    <cellStyle name="Separador de milhares 4 3 3 2 3 2" xfId="12083" xr:uid="{7F86D073-3647-407A-9D0B-C1256014F9B2}"/>
    <cellStyle name="Separador de milhares 4 3 3 2 3 2 2" xfId="13984" xr:uid="{3FA7A27D-5141-4499-9D01-FAEA08A22A15}"/>
    <cellStyle name="Separador de milhares 4 3 3 2 3 2 2 2" xfId="16836" xr:uid="{910CD836-8677-42A8-84AF-D804236EDA8E}"/>
    <cellStyle name="Separador de milhares 4 3 3 2 3 2 3" xfId="15375" xr:uid="{3F6F1498-E8FE-4FF8-BF42-B1EAC305CA74}"/>
    <cellStyle name="Separador de milhares 4 3 3 2 3 3" xfId="13184" xr:uid="{95A3136B-F3D9-408A-99DC-1675CFD7E9AE}"/>
    <cellStyle name="Separador de milhares 4 3 3 2 3 3 2" xfId="16038" xr:uid="{6015EE57-818F-40D9-B725-1219271F7361}"/>
    <cellStyle name="Separador de milhares 4 3 3 2 3 4" xfId="14577" xr:uid="{468C1029-5A0F-490B-BF3D-6E5AA555338D}"/>
    <cellStyle name="Separador de milhares 4 3 3 2 4" xfId="11682" xr:uid="{191EF416-C046-40A8-BF92-353BD82A1027}"/>
    <cellStyle name="Separador de milhares 4 3 3 2 4 2" xfId="13585" xr:uid="{DEE98F81-9908-4548-ABE9-E70DB0ED1A68}"/>
    <cellStyle name="Separador de milhares 4 3 3 2 4 2 2" xfId="16437" xr:uid="{0D925FCB-C67F-460F-BDF7-78D6D88F4E1B}"/>
    <cellStyle name="Separador de milhares 4 3 3 2 4 3" xfId="14976" xr:uid="{A992013A-ECEA-4063-9ECC-7DD4974272A8}"/>
    <cellStyle name="Separador de milhares 4 3 3 3" xfId="10155" xr:uid="{E8E35BE6-B447-482B-8A0E-DA62163D0B71}"/>
    <cellStyle name="Separador de milhares 4 3 3 3 2" xfId="10156" xr:uid="{088580F6-CE4C-4AE5-8E74-364E4BD6C599}"/>
    <cellStyle name="Separador de milhares 4 3 3 3 2 2" xfId="11134" xr:uid="{DD2229D8-0794-4071-ABEB-0379E62834A5}"/>
    <cellStyle name="Separador de milhares 4 3 3 3 2 2 2" xfId="12086" xr:uid="{EA4EE33E-1B88-477E-9374-35F361626F16}"/>
    <cellStyle name="Separador de milhares 4 3 3 3 2 2 2 2" xfId="13987" xr:uid="{A9AE12FD-EE33-4867-8120-7E2AE09298CF}"/>
    <cellStyle name="Separador de milhares 4 3 3 3 2 2 2 2 2" xfId="16839" xr:uid="{86FA2436-9DF2-4FE3-BF44-20B9C2AC1B35}"/>
    <cellStyle name="Separador de milhares 4 3 3 3 2 2 2 3" xfId="15378" xr:uid="{D0C63498-CF53-4C45-B15B-88C5383F3511}"/>
    <cellStyle name="Separador de milhares 4 3 3 3 2 2 3" xfId="13187" xr:uid="{D7803C5C-308D-4869-AFFE-91D94F0CBB13}"/>
    <cellStyle name="Separador de milhares 4 3 3 3 2 2 3 2" xfId="16041" xr:uid="{A7CEF55A-25FF-4465-8730-0C83E9348285}"/>
    <cellStyle name="Separador de milhares 4 3 3 3 2 2 4" xfId="14580" xr:uid="{1986C204-C8B7-426B-AB8D-F08FB25325CE}"/>
    <cellStyle name="Separador de milhares 4 3 3 3 2 3" xfId="11685" xr:uid="{286DB32C-4B44-4B93-BD42-05FC13C31526}"/>
    <cellStyle name="Separador de milhares 4 3 3 3 2 3 2" xfId="13588" xr:uid="{3491D2B4-A7E6-4419-A8D3-370D1D38DE6D}"/>
    <cellStyle name="Separador de milhares 4 3 3 3 2 3 2 2" xfId="16440" xr:uid="{559E33F6-9A03-4930-9911-1DE6085655DB}"/>
    <cellStyle name="Separador de milhares 4 3 3 3 2 3 3" xfId="14979" xr:uid="{3AE9434D-EA78-4442-90B6-672D2088F7C4}"/>
    <cellStyle name="Separador de milhares 4 3 3 3 3" xfId="11133" xr:uid="{37210430-FE9B-495E-A7DA-05F9D8096012}"/>
    <cellStyle name="Separador de milhares 4 3 3 3 3 2" xfId="12085" xr:uid="{F897B188-EE55-410E-A199-6A03D1FF800D}"/>
    <cellStyle name="Separador de milhares 4 3 3 3 3 2 2" xfId="13986" xr:uid="{AF164502-F522-46E7-8786-DB583DFA5C76}"/>
    <cellStyle name="Separador de milhares 4 3 3 3 3 2 2 2" xfId="16838" xr:uid="{10129367-0743-439D-BE74-AEAA91603351}"/>
    <cellStyle name="Separador de milhares 4 3 3 3 3 2 3" xfId="15377" xr:uid="{4CEF189B-112A-45F2-82DE-1B4C4876511F}"/>
    <cellStyle name="Separador de milhares 4 3 3 3 3 3" xfId="13186" xr:uid="{545DD1D8-F53F-43BF-9A0A-8216BA64E465}"/>
    <cellStyle name="Separador de milhares 4 3 3 3 3 3 2" xfId="16040" xr:uid="{0DF4718B-0F07-4049-B626-28ED48282CD7}"/>
    <cellStyle name="Separador de milhares 4 3 3 3 3 4" xfId="14579" xr:uid="{C5D83A18-0460-46F7-9744-1603E75180DD}"/>
    <cellStyle name="Separador de milhares 4 3 3 3 4" xfId="11684" xr:uid="{C029BC7E-8A30-4C13-9D22-D4F58D5405C4}"/>
    <cellStyle name="Separador de milhares 4 3 3 3 4 2" xfId="13587" xr:uid="{1B6CB524-9653-4AA6-8A50-0B69989F3ED6}"/>
    <cellStyle name="Separador de milhares 4 3 3 3 4 2 2" xfId="16439" xr:uid="{63936C7B-7958-41C0-9B95-846BB4F7FEAC}"/>
    <cellStyle name="Separador de milhares 4 3 3 3 4 3" xfId="14978" xr:uid="{015D2202-4E63-4DC4-94FD-81A416DD6CBD}"/>
    <cellStyle name="Separador de milhares 4 3 3 4" xfId="10157" xr:uid="{B6F155DB-BCEB-4ACC-BF4A-3CF892C0588C}"/>
    <cellStyle name="Separador de milhares 4 3 3 4 2" xfId="11135" xr:uid="{F4396408-5117-45AA-A2F2-EF39DA4C591F}"/>
    <cellStyle name="Separador de milhares 4 3 3 4 2 2" xfId="12087" xr:uid="{FECAAB04-5F24-496A-A875-CB22C18DC30C}"/>
    <cellStyle name="Separador de milhares 4 3 3 4 2 2 2" xfId="13988" xr:uid="{C42D9283-5178-4177-AB82-862DBBE5F39F}"/>
    <cellStyle name="Separador de milhares 4 3 3 4 2 2 2 2" xfId="16840" xr:uid="{57022E2E-7318-4DDB-8416-5F380B10F705}"/>
    <cellStyle name="Separador de milhares 4 3 3 4 2 2 3" xfId="15379" xr:uid="{49C75E92-1BCA-4A83-911A-22A0E09EE55D}"/>
    <cellStyle name="Separador de milhares 4 3 3 4 2 3" xfId="13188" xr:uid="{DB5EAB65-AB95-4F27-BB5E-4A795B2C4175}"/>
    <cellStyle name="Separador de milhares 4 3 3 4 2 3 2" xfId="16042" xr:uid="{3E8C8790-7C9F-4C0F-9747-DEB2DF595265}"/>
    <cellStyle name="Separador de milhares 4 3 3 4 2 4" xfId="14581" xr:uid="{DFD50044-A7A3-4F65-929E-ACFB959FFD9A}"/>
    <cellStyle name="Separador de milhares 4 3 3 4 3" xfId="11686" xr:uid="{B0451D9D-C96E-4CBB-AFB5-3F3F4B09A394}"/>
    <cellStyle name="Separador de milhares 4 3 3 4 3 2" xfId="13589" xr:uid="{8B57721B-A2CF-4E03-934A-0AEC1CBD953F}"/>
    <cellStyle name="Separador de milhares 4 3 3 4 3 2 2" xfId="16441" xr:uid="{8374174D-BB91-4A3F-8D85-667366B68347}"/>
    <cellStyle name="Separador de milhares 4 3 3 4 3 3" xfId="14980" xr:uid="{00716C9D-0E56-4C5A-90C7-2A537DD84B68}"/>
    <cellStyle name="Separador de milhares 4 3 3 5" xfId="11130" xr:uid="{2FBE7E60-30CA-4A52-9882-D017C79BE5ED}"/>
    <cellStyle name="Separador de milhares 4 3 3 5 2" xfId="12082" xr:uid="{2E9429EC-44F0-4BF2-87CD-FA8905C7C356}"/>
    <cellStyle name="Separador de milhares 4 3 3 5 2 2" xfId="13983" xr:uid="{21B86907-166A-4FC2-9452-E70A0163736E}"/>
    <cellStyle name="Separador de milhares 4 3 3 5 2 2 2" xfId="16835" xr:uid="{46A18A4F-DAB7-4FFA-847D-862122F55644}"/>
    <cellStyle name="Separador de milhares 4 3 3 5 2 3" xfId="15374" xr:uid="{D2B4C8FC-2F83-4B6E-8ECE-C04268F2B0B0}"/>
    <cellStyle name="Separador de milhares 4 3 3 5 3" xfId="13183" xr:uid="{12E5EAA7-43D7-4BD7-9EFD-FE2FA781BD0D}"/>
    <cellStyle name="Separador de milhares 4 3 3 5 3 2" xfId="16037" xr:uid="{92A73CDB-E0F6-4A6B-99A6-23BA608730C9}"/>
    <cellStyle name="Separador de milhares 4 3 3 5 4" xfId="14576" xr:uid="{614B8499-2759-4E7F-B1A1-EC99F1C3C718}"/>
    <cellStyle name="Separador de milhares 4 3 3 6" xfId="11681" xr:uid="{D29A1517-698A-47B1-ABD5-88B9B3E023D1}"/>
    <cellStyle name="Separador de milhares 4 3 3 6 2" xfId="13584" xr:uid="{847BD3A0-308B-413D-BBF8-75704CB35A4A}"/>
    <cellStyle name="Separador de milhares 4 3 3 6 2 2" xfId="16436" xr:uid="{30B5A2FF-FB1D-4092-B6E7-37134BB028F1}"/>
    <cellStyle name="Separador de milhares 4 3 3 6 3" xfId="14975" xr:uid="{3843678E-D1B4-4332-A449-01917046627B}"/>
    <cellStyle name="Separador de milhares 4 3 4" xfId="10158" xr:uid="{3415EBAC-51C8-407D-8808-6B129A31F2BB}"/>
    <cellStyle name="Separador de milhares 4 3 4 2" xfId="10159" xr:uid="{81E83E2B-5B13-4592-9CCC-EA868B65508D}"/>
    <cellStyle name="Separador de milhares 4 3 4 2 2" xfId="10160" xr:uid="{082529F3-E128-4CE9-99CA-4D916762FE78}"/>
    <cellStyle name="Separador de milhares 4 3 4 2 2 2" xfId="11138" xr:uid="{2FC7671C-54F5-41AA-8F9F-5C9035446D0F}"/>
    <cellStyle name="Separador de milhares 4 3 4 2 2 2 2" xfId="12090" xr:uid="{837AAD59-1083-4CE5-BA04-1879CD8E1330}"/>
    <cellStyle name="Separador de milhares 4 3 4 2 2 2 2 2" xfId="13991" xr:uid="{6B1D1220-B3AC-4C42-9C87-D62CAE9F4430}"/>
    <cellStyle name="Separador de milhares 4 3 4 2 2 2 2 2 2" xfId="16843" xr:uid="{AD7F4D9A-5B7A-48FA-BFF0-15CAAB1E3BE8}"/>
    <cellStyle name="Separador de milhares 4 3 4 2 2 2 2 3" xfId="15382" xr:uid="{D4AC1942-9DB1-424E-8435-A7395C4D11F5}"/>
    <cellStyle name="Separador de milhares 4 3 4 2 2 2 3" xfId="13191" xr:uid="{643614F8-3073-4CC9-99CB-E719400BB19D}"/>
    <cellStyle name="Separador de milhares 4 3 4 2 2 2 3 2" xfId="16045" xr:uid="{026D2F70-DDF4-4A7A-B36E-D7C4AEB4677A}"/>
    <cellStyle name="Separador de milhares 4 3 4 2 2 2 4" xfId="14584" xr:uid="{A9FA6311-790B-4638-8479-1CEFC95741ED}"/>
    <cellStyle name="Separador de milhares 4 3 4 2 2 3" xfId="11689" xr:uid="{155D2F50-B833-4DCD-BEE5-F9B806C7A31B}"/>
    <cellStyle name="Separador de milhares 4 3 4 2 2 3 2" xfId="13592" xr:uid="{D083C566-0F26-4108-AD09-08867ACF9F58}"/>
    <cellStyle name="Separador de milhares 4 3 4 2 2 3 2 2" xfId="16444" xr:uid="{08561289-6C86-4111-ABCB-7BC7FBA8BBA8}"/>
    <cellStyle name="Separador de milhares 4 3 4 2 2 3 3" xfId="14983" xr:uid="{DA1B3CFC-2A19-49B0-84B6-E28F603BE5A2}"/>
    <cellStyle name="Separador de milhares 4 3 4 2 3" xfId="11137" xr:uid="{753AF894-575B-4F7A-B9B0-F5E4A7F83C12}"/>
    <cellStyle name="Separador de milhares 4 3 4 2 3 2" xfId="12089" xr:uid="{00D3F53F-B39A-4098-A037-D644855F31C2}"/>
    <cellStyle name="Separador de milhares 4 3 4 2 3 2 2" xfId="13990" xr:uid="{EBB9B9DB-68A1-4782-8C61-93D4E9F1BE80}"/>
    <cellStyle name="Separador de milhares 4 3 4 2 3 2 2 2" xfId="16842" xr:uid="{7B840CB4-C730-49A8-B8D5-11EA86D847E0}"/>
    <cellStyle name="Separador de milhares 4 3 4 2 3 2 3" xfId="15381" xr:uid="{A58A54B0-3091-4CCE-821C-99B21D83A231}"/>
    <cellStyle name="Separador de milhares 4 3 4 2 3 3" xfId="13190" xr:uid="{021EB60E-66F3-4508-A993-DB197C1111B0}"/>
    <cellStyle name="Separador de milhares 4 3 4 2 3 3 2" xfId="16044" xr:uid="{61074CB6-6DF2-4096-9606-49A49825C380}"/>
    <cellStyle name="Separador de milhares 4 3 4 2 3 4" xfId="14583" xr:uid="{6556E917-EAFC-484D-AEF3-3EFE8C1C4B97}"/>
    <cellStyle name="Separador de milhares 4 3 4 2 4" xfId="11688" xr:uid="{D98C7CA8-74AE-4008-BE2B-03546734C91D}"/>
    <cellStyle name="Separador de milhares 4 3 4 2 4 2" xfId="13591" xr:uid="{3F2A2C85-8392-40B3-981A-B8A52C70CBC6}"/>
    <cellStyle name="Separador de milhares 4 3 4 2 4 2 2" xfId="16443" xr:uid="{91F941C7-DCBE-4936-A3D5-86F84A2C8075}"/>
    <cellStyle name="Separador de milhares 4 3 4 2 4 3" xfId="14982" xr:uid="{A15456BC-0B45-491B-BC16-563E73DB0C66}"/>
    <cellStyle name="Separador de milhares 4 3 4 3" xfId="10161" xr:uid="{B952041B-A571-4908-AFF5-928ED3CBA80B}"/>
    <cellStyle name="Separador de milhares 4 3 4 3 2" xfId="10162" xr:uid="{A7812D87-68C3-4E37-BFDE-62DBA937648F}"/>
    <cellStyle name="Separador de milhares 4 3 4 3 2 2" xfId="11140" xr:uid="{F40600EC-C4AD-4A7D-821E-6C289D88E4EE}"/>
    <cellStyle name="Separador de milhares 4 3 4 3 2 2 2" xfId="12092" xr:uid="{83956947-A57F-43CF-9694-B77BCF558B42}"/>
    <cellStyle name="Separador de milhares 4 3 4 3 2 2 2 2" xfId="13993" xr:uid="{052877D5-26C2-4139-ABB7-FA9A4BF3B7C3}"/>
    <cellStyle name="Separador de milhares 4 3 4 3 2 2 2 2 2" xfId="16845" xr:uid="{98F77969-EC55-47D6-9268-3DB56E7798C3}"/>
    <cellStyle name="Separador de milhares 4 3 4 3 2 2 2 3" xfId="15384" xr:uid="{B64C108C-5CF1-4D0F-86A4-5B385CF7742E}"/>
    <cellStyle name="Separador de milhares 4 3 4 3 2 2 3" xfId="13193" xr:uid="{812F44B8-138C-4526-AA71-00FD25A572AE}"/>
    <cellStyle name="Separador de milhares 4 3 4 3 2 2 3 2" xfId="16047" xr:uid="{8F06E9CA-D16F-41BE-A95B-EBA291720D84}"/>
    <cellStyle name="Separador de milhares 4 3 4 3 2 2 4" xfId="14586" xr:uid="{40179058-FD08-4311-A669-CCE6DC1B55E8}"/>
    <cellStyle name="Separador de milhares 4 3 4 3 2 3" xfId="11691" xr:uid="{FAA34F34-5596-4DE9-91D8-4E0D6F1649DF}"/>
    <cellStyle name="Separador de milhares 4 3 4 3 2 3 2" xfId="13594" xr:uid="{98C28D0D-7FCC-4D63-9574-40E75F3A4CF0}"/>
    <cellStyle name="Separador de milhares 4 3 4 3 2 3 2 2" xfId="16446" xr:uid="{209113AD-16C7-4E5F-AC93-77B692D1EA68}"/>
    <cellStyle name="Separador de milhares 4 3 4 3 2 3 3" xfId="14985" xr:uid="{1C345FBB-E08D-4518-B7B6-DF84E3B67102}"/>
    <cellStyle name="Separador de milhares 4 3 4 3 3" xfId="11139" xr:uid="{97034ECB-257C-48A9-91E9-5C84E4E8611F}"/>
    <cellStyle name="Separador de milhares 4 3 4 3 3 2" xfId="12091" xr:uid="{833D40F2-C30F-48F6-AE63-8C1C34CA5030}"/>
    <cellStyle name="Separador de milhares 4 3 4 3 3 2 2" xfId="13992" xr:uid="{BDABB528-79B4-4326-8E80-87B64C024428}"/>
    <cellStyle name="Separador de milhares 4 3 4 3 3 2 2 2" xfId="16844" xr:uid="{E613D205-0DED-4E6F-B51C-837EE0F3838E}"/>
    <cellStyle name="Separador de milhares 4 3 4 3 3 2 3" xfId="15383" xr:uid="{73CF9F76-935A-4987-B0B7-D2DB8235D588}"/>
    <cellStyle name="Separador de milhares 4 3 4 3 3 3" xfId="13192" xr:uid="{29E6C505-8A02-40E4-8AE7-636C425E750E}"/>
    <cellStyle name="Separador de milhares 4 3 4 3 3 3 2" xfId="16046" xr:uid="{519EE525-7DC9-4862-8838-075A9429748C}"/>
    <cellStyle name="Separador de milhares 4 3 4 3 3 4" xfId="14585" xr:uid="{28575BD2-B1AB-435F-B1F6-E92DC0C6FC60}"/>
    <cellStyle name="Separador de milhares 4 3 4 3 4" xfId="11690" xr:uid="{3371B7B1-7BB3-45D5-A174-C8993AA20E09}"/>
    <cellStyle name="Separador de milhares 4 3 4 3 4 2" xfId="13593" xr:uid="{2FF0366E-67F0-4C4E-9073-770F488F5A3E}"/>
    <cellStyle name="Separador de milhares 4 3 4 3 4 2 2" xfId="16445" xr:uid="{248DE08D-AB92-435B-BA55-EB8D05E6CACD}"/>
    <cellStyle name="Separador de milhares 4 3 4 3 4 3" xfId="14984" xr:uid="{0FBC6EE1-A92F-4795-8CDF-1EB92AC5306A}"/>
    <cellStyle name="Separador de milhares 4 3 4 4" xfId="10163" xr:uid="{1034BDD7-4EF9-4D79-813F-847F5C200D12}"/>
    <cellStyle name="Separador de milhares 4 3 4 4 2" xfId="11141" xr:uid="{1595C3D6-BCD6-4500-BDC8-BCA19D4946AD}"/>
    <cellStyle name="Separador de milhares 4 3 4 4 2 2" xfId="12093" xr:uid="{7CE557B3-B595-4D80-A582-D90E46CC3F46}"/>
    <cellStyle name="Separador de milhares 4 3 4 4 2 2 2" xfId="13994" xr:uid="{93A846B0-DBEA-4D69-9364-EA091440F6DD}"/>
    <cellStyle name="Separador de milhares 4 3 4 4 2 2 2 2" xfId="16846" xr:uid="{39C46AC2-DB57-4D50-9B53-B823CDA5E0DF}"/>
    <cellStyle name="Separador de milhares 4 3 4 4 2 2 3" xfId="15385" xr:uid="{237FEAD0-0491-4C2C-87AF-EB5BCEC8574D}"/>
    <cellStyle name="Separador de milhares 4 3 4 4 2 3" xfId="13194" xr:uid="{A4358C9A-A304-4E41-B42A-736A88BEDAF6}"/>
    <cellStyle name="Separador de milhares 4 3 4 4 2 3 2" xfId="16048" xr:uid="{C9DC2184-FCB0-4181-8C9C-97AD92BD3F66}"/>
    <cellStyle name="Separador de milhares 4 3 4 4 2 4" xfId="14587" xr:uid="{6940BCBD-81B7-4E69-96AC-CA8817F71837}"/>
    <cellStyle name="Separador de milhares 4 3 4 4 3" xfId="11692" xr:uid="{36803D6C-6C41-4D0C-819E-00253A219AE4}"/>
    <cellStyle name="Separador de milhares 4 3 4 4 3 2" xfId="13595" xr:uid="{3B57FB89-5C9A-4271-84F4-0276450D4BE1}"/>
    <cellStyle name="Separador de milhares 4 3 4 4 3 2 2" xfId="16447" xr:uid="{F4D3FE85-CD9F-418F-8B18-1EE67BFFF0BB}"/>
    <cellStyle name="Separador de milhares 4 3 4 4 3 3" xfId="14986" xr:uid="{878213B3-CD05-4760-8FE3-D22479F102B2}"/>
    <cellStyle name="Separador de milhares 4 3 4 5" xfId="11136" xr:uid="{8F5DA97F-C99B-4C7D-BB0A-D83F0C4BAB55}"/>
    <cellStyle name="Separador de milhares 4 3 4 5 2" xfId="12088" xr:uid="{A9E1E970-C481-4ECF-BAFA-9DC04A17F873}"/>
    <cellStyle name="Separador de milhares 4 3 4 5 2 2" xfId="13989" xr:uid="{43504117-BBC4-4832-8CDD-14EFC09F74BA}"/>
    <cellStyle name="Separador de milhares 4 3 4 5 2 2 2" xfId="16841" xr:uid="{74E993F5-EBFA-418E-A1C9-7E2CAB9342E8}"/>
    <cellStyle name="Separador de milhares 4 3 4 5 2 3" xfId="15380" xr:uid="{44310775-3EC9-4C8B-9879-E9D4F2C47783}"/>
    <cellStyle name="Separador de milhares 4 3 4 5 3" xfId="13189" xr:uid="{CBC54D09-7980-4997-ABA8-42A9DC63BFC4}"/>
    <cellStyle name="Separador de milhares 4 3 4 5 3 2" xfId="16043" xr:uid="{F143D119-CD36-4023-9168-E54F93BA1ED6}"/>
    <cellStyle name="Separador de milhares 4 3 4 5 4" xfId="14582" xr:uid="{77CA5FF2-CF64-4D0F-9AE0-EA5A6FA8FA63}"/>
    <cellStyle name="Separador de milhares 4 3 4 6" xfId="11687" xr:uid="{49F9F9FB-C4C1-4F00-8F3D-78E3B0EF7692}"/>
    <cellStyle name="Separador de milhares 4 3 4 6 2" xfId="13590" xr:uid="{3C52448E-2C08-4C9E-885A-0154FB485D6E}"/>
    <cellStyle name="Separador de milhares 4 3 4 6 2 2" xfId="16442" xr:uid="{5086CC2F-D6E8-484B-8161-2E0C104309CD}"/>
    <cellStyle name="Separador de milhares 4 3 4 6 3" xfId="14981" xr:uid="{2A90B02F-A341-477C-BA93-3C1F4C930600}"/>
    <cellStyle name="Separador de milhares 4 3 5" xfId="10164" xr:uid="{991EB233-345C-4484-AA79-D20E821EA4E3}"/>
    <cellStyle name="Separador de milhares 4 3 5 2" xfId="10165" xr:uid="{9985773E-A931-4EA5-9400-426B7CE50FCE}"/>
    <cellStyle name="Separador de milhares 4 3 5 2 2" xfId="11143" xr:uid="{121E6BDE-A4F9-4A87-80EF-AD6AC58BB8FD}"/>
    <cellStyle name="Separador de milhares 4 3 5 2 2 2" xfId="12095" xr:uid="{D6945411-CA5C-4CE4-A46E-435EE4103D60}"/>
    <cellStyle name="Separador de milhares 4 3 5 2 2 2 2" xfId="13996" xr:uid="{A854BC2F-DB9B-4D8F-852D-25FDAF41A855}"/>
    <cellStyle name="Separador de milhares 4 3 5 2 2 2 2 2" xfId="16848" xr:uid="{17DBB295-A90D-4D01-AA3F-2A0FC263FEF9}"/>
    <cellStyle name="Separador de milhares 4 3 5 2 2 2 3" xfId="15387" xr:uid="{58E8B273-FA4B-4298-BF2D-6F236F18D702}"/>
    <cellStyle name="Separador de milhares 4 3 5 2 2 3" xfId="13196" xr:uid="{FED77F1C-FAB1-46BF-9531-EB8CBEB3B681}"/>
    <cellStyle name="Separador de milhares 4 3 5 2 2 3 2" xfId="16050" xr:uid="{F29A5A2B-50C4-4085-9808-DF7BE44D4EFE}"/>
    <cellStyle name="Separador de milhares 4 3 5 2 2 4" xfId="14589" xr:uid="{1192D57D-49D1-4A9B-8D2E-D49F7E5AD083}"/>
    <cellStyle name="Separador de milhares 4 3 5 2 3" xfId="11694" xr:uid="{14158C57-DDBE-47F8-9DBF-54577014B672}"/>
    <cellStyle name="Separador de milhares 4 3 5 2 3 2" xfId="13597" xr:uid="{44E9CFC4-02B1-4AC5-AE95-0587B7F78D07}"/>
    <cellStyle name="Separador de milhares 4 3 5 2 3 2 2" xfId="16449" xr:uid="{1C804CDA-463A-445F-90DF-5BD214BF0C22}"/>
    <cellStyle name="Separador de milhares 4 3 5 2 3 3" xfId="14988" xr:uid="{CAD6AE97-10AA-4C98-8863-A9949936321A}"/>
    <cellStyle name="Separador de milhares 4 3 5 3" xfId="11142" xr:uid="{7A84FEB5-1AEE-4271-9604-BE74875FB139}"/>
    <cellStyle name="Separador de milhares 4 3 5 3 2" xfId="12094" xr:uid="{E9A3948D-67F6-4AE7-96A5-2853DD89307D}"/>
    <cellStyle name="Separador de milhares 4 3 5 3 2 2" xfId="13995" xr:uid="{BA332974-20B0-4617-82AE-C40932E13BD7}"/>
    <cellStyle name="Separador de milhares 4 3 5 3 2 2 2" xfId="16847" xr:uid="{B20F9D43-6926-4864-AB53-4058234FC5BA}"/>
    <cellStyle name="Separador de milhares 4 3 5 3 2 3" xfId="15386" xr:uid="{A1D42133-3F26-4868-84F8-76ED03526760}"/>
    <cellStyle name="Separador de milhares 4 3 5 3 3" xfId="13195" xr:uid="{320F666E-31F6-403A-9422-CE7E45871257}"/>
    <cellStyle name="Separador de milhares 4 3 5 3 3 2" xfId="16049" xr:uid="{11480F14-5C24-4656-9020-0F8CCAC0D034}"/>
    <cellStyle name="Separador de milhares 4 3 5 3 4" xfId="14588" xr:uid="{8E274317-61F2-476D-A6CA-0B002E1E5A8F}"/>
    <cellStyle name="Separador de milhares 4 3 5 4" xfId="11693" xr:uid="{240D42F5-B0F0-4254-8780-72A3A889834C}"/>
    <cellStyle name="Separador de milhares 4 3 5 4 2" xfId="13596" xr:uid="{6F0CCE28-14CB-40D6-9C0B-F17517C28A21}"/>
    <cellStyle name="Separador de milhares 4 3 5 4 2 2" xfId="16448" xr:uid="{7D39A5AF-CF99-4C15-91E9-435E6EC83B54}"/>
    <cellStyle name="Separador de milhares 4 3 5 4 3" xfId="14987" xr:uid="{40419CDC-A21E-4994-93C2-13C4750F9DCE}"/>
    <cellStyle name="Separador de milhares 4 3 6" xfId="10166" xr:uid="{1F170ED6-6E3A-4801-9224-FBB0C89E4F19}"/>
    <cellStyle name="Separador de milhares 4 3 6 2" xfId="10167" xr:uid="{2875E857-AA34-46D0-A337-CD92FAA947E7}"/>
    <cellStyle name="Separador de milhares 4 3 6 2 2" xfId="11145" xr:uid="{099B7AE8-0F60-4B67-BE3C-CA33CA713DF3}"/>
    <cellStyle name="Separador de milhares 4 3 6 2 2 2" xfId="12097" xr:uid="{AAD159FD-3A8C-4431-8E42-582C12F18C28}"/>
    <cellStyle name="Separador de milhares 4 3 6 2 2 2 2" xfId="13998" xr:uid="{451287F8-8B28-4A5D-BC72-5EC43E01DF3F}"/>
    <cellStyle name="Separador de milhares 4 3 6 2 2 2 2 2" xfId="16850" xr:uid="{2556D04B-DBDC-4FF7-B1BA-9EBF5CE2F492}"/>
    <cellStyle name="Separador de milhares 4 3 6 2 2 2 3" xfId="15389" xr:uid="{8D4A5754-30E2-4C16-B027-EFF43045F466}"/>
    <cellStyle name="Separador de milhares 4 3 6 2 2 3" xfId="13198" xr:uid="{D5B63A5E-4D3B-4EAD-8F93-FB49F62FCC3A}"/>
    <cellStyle name="Separador de milhares 4 3 6 2 2 3 2" xfId="16052" xr:uid="{B0858BB7-79D3-4BC7-BE58-41242C50B9F9}"/>
    <cellStyle name="Separador de milhares 4 3 6 2 2 4" xfId="14591" xr:uid="{E593C99C-5901-48AF-97FE-2CEB226FFCC7}"/>
    <cellStyle name="Separador de milhares 4 3 6 2 3" xfId="11696" xr:uid="{4AE4A867-3A59-4FC2-BC1D-4B7D8F519D57}"/>
    <cellStyle name="Separador de milhares 4 3 6 2 3 2" xfId="13599" xr:uid="{A8043B11-35F7-48C3-A502-CF771A4F2C79}"/>
    <cellStyle name="Separador de milhares 4 3 6 2 3 2 2" xfId="16451" xr:uid="{03FFE005-3D0C-413B-855D-710CB83C02E1}"/>
    <cellStyle name="Separador de milhares 4 3 6 2 3 3" xfId="14990" xr:uid="{75DD9B01-6268-4681-9F68-3B9F1C7BE8A4}"/>
    <cellStyle name="Separador de milhares 4 3 6 3" xfId="11144" xr:uid="{EDC08AB7-F1CA-4ED4-8C35-3D2B73071EA4}"/>
    <cellStyle name="Separador de milhares 4 3 6 3 2" xfId="12096" xr:uid="{EF163A1A-A387-4FB2-9EB8-49A92B885134}"/>
    <cellStyle name="Separador de milhares 4 3 6 3 2 2" xfId="13997" xr:uid="{1551AC9A-AF18-44EC-BFCA-33DC83E436C6}"/>
    <cellStyle name="Separador de milhares 4 3 6 3 2 2 2" xfId="16849" xr:uid="{EF12E106-9712-4B93-88CE-EE03F24186A3}"/>
    <cellStyle name="Separador de milhares 4 3 6 3 2 3" xfId="15388" xr:uid="{B7B8134B-F3F5-4CD7-9289-5B2DC48892D0}"/>
    <cellStyle name="Separador de milhares 4 3 6 3 3" xfId="13197" xr:uid="{8A931514-F75C-4CBA-91C6-573EC2343D26}"/>
    <cellStyle name="Separador de milhares 4 3 6 3 3 2" xfId="16051" xr:uid="{BBCE1C65-E12D-42D1-A53A-1BC8AF3BA8EE}"/>
    <cellStyle name="Separador de milhares 4 3 6 3 4" xfId="14590" xr:uid="{2C4A6E27-4188-4610-9C20-AB250DD7AA4F}"/>
    <cellStyle name="Separador de milhares 4 3 6 4" xfId="11695" xr:uid="{677CA0B6-5484-4BF3-9B63-C98FA1BD9615}"/>
    <cellStyle name="Separador de milhares 4 3 6 4 2" xfId="13598" xr:uid="{98FF6711-39E8-4338-AE89-5727E675BE30}"/>
    <cellStyle name="Separador de milhares 4 3 6 4 2 2" xfId="16450" xr:uid="{3DDB37F9-924A-42EF-834F-56D6D29F6D48}"/>
    <cellStyle name="Separador de milhares 4 3 6 4 3" xfId="14989" xr:uid="{8FCE03B2-64FB-4AB2-8056-392CEF2A1504}"/>
    <cellStyle name="Separador de milhares 4 3 7" xfId="10168" xr:uid="{9CEA8C4A-38D6-44D8-A86F-E53D6EF1E834}"/>
    <cellStyle name="Separador de milhares 4 3 7 2" xfId="11146" xr:uid="{8212AB99-0618-49C0-87CD-504D27F12B47}"/>
    <cellStyle name="Separador de milhares 4 3 7 2 2" xfId="12098" xr:uid="{DCA95CDF-DCA8-4F7F-AF3F-B42A2BC2306E}"/>
    <cellStyle name="Separador de milhares 4 3 7 2 2 2" xfId="13999" xr:uid="{9EBCBE85-B472-4A88-832D-1935E4B1D9F5}"/>
    <cellStyle name="Separador de milhares 4 3 7 2 2 2 2" xfId="16851" xr:uid="{5313FEA2-0195-44F3-B6F9-DADBDE0EB6F8}"/>
    <cellStyle name="Separador de milhares 4 3 7 2 2 3" xfId="15390" xr:uid="{B5839D5E-BD0B-4E24-8D81-3A5FEE7B988D}"/>
    <cellStyle name="Separador de milhares 4 3 7 2 3" xfId="13199" xr:uid="{F08BD289-A253-44AD-BB8D-80459297D19C}"/>
    <cellStyle name="Separador de milhares 4 3 7 2 3 2" xfId="16053" xr:uid="{D9BC682B-0D03-487D-BCAE-E17805873D3D}"/>
    <cellStyle name="Separador de milhares 4 3 7 2 4" xfId="14592" xr:uid="{70D31B5D-5EDA-4188-A6E3-93109E7189E5}"/>
    <cellStyle name="Separador de milhares 4 3 7 3" xfId="11697" xr:uid="{D02DFD7C-ED56-4CED-9C2F-3BA5680BA7EA}"/>
    <cellStyle name="Separador de milhares 4 3 7 3 2" xfId="13600" xr:uid="{82E9510C-D62A-4C15-A24A-56A267F8B818}"/>
    <cellStyle name="Separador de milhares 4 3 7 3 2 2" xfId="16452" xr:uid="{789A1D15-2888-47B8-81EA-53EFE3F27182}"/>
    <cellStyle name="Separador de milhares 4 3 7 3 3" xfId="14991" xr:uid="{DBBE4774-251A-4BCA-BAB7-CE2AFEF4F494}"/>
    <cellStyle name="Separador de milhares 4 3 8" xfId="11123" xr:uid="{20C2DCC8-6F2C-4A12-8259-12CE9635DB08}"/>
    <cellStyle name="Separador de milhares 4 3 8 2" xfId="12075" xr:uid="{D91E8955-1433-4C5A-AC1B-805CBB2E9ACA}"/>
    <cellStyle name="Separador de milhares 4 3 8 2 2" xfId="13976" xr:uid="{C4FBE405-A636-4F9B-82DC-DF0E9EEBD85E}"/>
    <cellStyle name="Separador de milhares 4 3 8 2 2 2" xfId="16828" xr:uid="{CDF47263-D8BE-4F25-A650-E76D43C0A3E2}"/>
    <cellStyle name="Separador de milhares 4 3 8 2 3" xfId="15367" xr:uid="{69ECA8BD-288D-409E-B7E1-63361B3586FC}"/>
    <cellStyle name="Separador de milhares 4 3 8 3" xfId="13176" xr:uid="{2C7B7CBF-8DE8-4DD5-AF87-C69976BFFA47}"/>
    <cellStyle name="Separador de milhares 4 3 8 3 2" xfId="16030" xr:uid="{CF8EA16C-2856-4C8B-9BB2-1000D1AD4941}"/>
    <cellStyle name="Separador de milhares 4 3 8 4" xfId="14569" xr:uid="{61E2EAA2-24E9-4964-9245-B9B3C0760D98}"/>
    <cellStyle name="Separador de milhares 4 3 9" xfId="11674" xr:uid="{EB448104-5711-435A-A32A-2F05B382E1CA}"/>
    <cellStyle name="Separador de milhares 4 3 9 2" xfId="13577" xr:uid="{D31936B9-C12C-4545-A916-B5972158BE06}"/>
    <cellStyle name="Separador de milhares 4 3 9 2 2" xfId="16429" xr:uid="{B40EFC52-E97E-448E-82C6-0F54ED01C91B}"/>
    <cellStyle name="Separador de milhares 4 3 9 3" xfId="14968" xr:uid="{5829D553-C26E-4C6B-9FCF-417C1E64A247}"/>
    <cellStyle name="Separador de milhares 4 4" xfId="10169" xr:uid="{32F1E976-5263-4217-9FF3-B4DFF8BC43A7}"/>
    <cellStyle name="Separador de milhares 4 4 2" xfId="11147" xr:uid="{78237C93-DD6C-4377-9716-F4173C4FD27C}"/>
    <cellStyle name="Separador de milhares 4 4 2 2" xfId="12099" xr:uid="{144F7240-AD40-42ED-AAF3-00DADB15A056}"/>
    <cellStyle name="Separador de milhares 4 4 2 2 2" xfId="14000" xr:uid="{F7704DB5-CCD1-4C2D-9D07-264EC22B0CA5}"/>
    <cellStyle name="Separador de milhares 4 4 2 2 2 2" xfId="16852" xr:uid="{E6F7CF74-CB3A-4DCD-9F87-78D7A801689A}"/>
    <cellStyle name="Separador de milhares 4 4 2 2 3" xfId="15391" xr:uid="{A88CEF98-3BC4-4629-B011-A0A9E48A962F}"/>
    <cellStyle name="Separador de milhares 4 4 2 3" xfId="13200" xr:uid="{2969BABA-DEE5-4043-B234-896FF88A1962}"/>
    <cellStyle name="Separador de milhares 4 4 2 3 2" xfId="16054" xr:uid="{ED749FB9-69AB-4C4A-98CE-6145FD95CFD1}"/>
    <cellStyle name="Separador de milhares 4 4 2 4" xfId="14593" xr:uid="{F68D0CE7-1EDF-45D2-8E1B-20BBD994E8D8}"/>
    <cellStyle name="Separador de milhares 4 4 3" xfId="11698" xr:uid="{77BB6B97-A20B-4909-AB56-5068D86D2E38}"/>
    <cellStyle name="Separador de milhares 4 4 3 2" xfId="13601" xr:uid="{CCDE6FD7-2946-40F9-962E-4CC7E9E386D0}"/>
    <cellStyle name="Separador de milhares 4 4 3 2 2" xfId="16453" xr:uid="{90A4C9D2-6AFA-4F58-B64C-6CEE2C37E2C3}"/>
    <cellStyle name="Separador de milhares 4 4 3 3" xfId="14992" xr:uid="{44B3C394-836A-48D2-BAF2-0CBE2C06954F}"/>
    <cellStyle name="Separador de milhares 4 5" xfId="10170" xr:uid="{5C2F19D2-981E-4175-97A6-F18E613778DE}"/>
    <cellStyle name="Separador de milhares 4 5 2" xfId="11148" xr:uid="{C8CA87B6-C515-4340-8507-8D8DB85D44D1}"/>
    <cellStyle name="Separador de milhares 4 5 2 2" xfId="12100" xr:uid="{965275A5-D258-44E4-8F14-52FBC99047B7}"/>
    <cellStyle name="Separador de milhares 4 5 2 2 2" xfId="14001" xr:uid="{07B78796-2555-4F5F-B1B5-B7D0BCF00B2A}"/>
    <cellStyle name="Separador de milhares 4 5 2 2 2 2" xfId="16853" xr:uid="{BE9A366E-71C7-4306-9FEA-F26E8C71F179}"/>
    <cellStyle name="Separador de milhares 4 5 2 2 3" xfId="15392" xr:uid="{59B1EAAE-491E-4ACE-8C42-D0EF7B687E4F}"/>
    <cellStyle name="Separador de milhares 4 5 2 3" xfId="13201" xr:uid="{73184A0A-E39E-4DDE-ADE4-F0BC2D43F5CB}"/>
    <cellStyle name="Separador de milhares 4 5 2 3 2" xfId="16055" xr:uid="{402A9A94-41A2-4FD0-AFC8-C0CA8CF6A580}"/>
    <cellStyle name="Separador de milhares 4 5 2 4" xfId="14594" xr:uid="{892DC62B-795D-467E-B559-154535290579}"/>
    <cellStyle name="Separador de milhares 4 5 3" xfId="11699" xr:uid="{492837E7-0924-485E-AAE2-9FF5DD263BEE}"/>
    <cellStyle name="Separador de milhares 4 5 3 2" xfId="13602" xr:uid="{DEE8EBF8-099C-4386-B1E3-C34A0F699B46}"/>
    <cellStyle name="Separador de milhares 4 5 3 2 2" xfId="16454" xr:uid="{24EF605B-03F7-4535-99F3-D0680EB57F21}"/>
    <cellStyle name="Separador de milhares 4 5 3 3" xfId="14993" xr:uid="{BD22EC81-827C-4A7F-8FD5-ABAE7054CF6E}"/>
    <cellStyle name="Separador de milhares 4 6" xfId="11050" xr:uid="{8E545E04-F4B8-44A5-A9C9-C22FDD9C49DE}"/>
    <cellStyle name="Separador de milhares 4 6 2" xfId="12002" xr:uid="{FECD9E49-1BAF-4F60-A48D-EA2F16F7825C}"/>
    <cellStyle name="Separador de milhares 4 6 2 2" xfId="13903" xr:uid="{B675A180-FDCF-408B-AF4E-5F6447E71D87}"/>
    <cellStyle name="Separador de milhares 4 6 2 2 2" xfId="16755" xr:uid="{1D5E3F4A-948E-46DD-9E1B-243EE70FCBBE}"/>
    <cellStyle name="Separador de milhares 4 6 2 3" xfId="15294" xr:uid="{EF90F0F9-BD10-46AD-8573-17DE29D45FA0}"/>
    <cellStyle name="Separador de milhares 4 6 3" xfId="13103" xr:uid="{59686FC8-CC36-4FE7-BF1E-2F315E671F57}"/>
    <cellStyle name="Separador de milhares 4 6 3 2" xfId="15957" xr:uid="{ADAF79FD-FA4C-4325-9EEF-BE0DD3A8994A}"/>
    <cellStyle name="Separador de milhares 4 6 4" xfId="14496" xr:uid="{2E957642-4981-4620-AFFC-851A94878545}"/>
    <cellStyle name="Separador de milhares 4 7" xfId="11601" xr:uid="{5E1F6479-E7D6-4A38-A5B1-843417B0FE46}"/>
    <cellStyle name="Separador de milhares 4 7 2" xfId="13504" xr:uid="{7CF6785D-5D1E-499F-985E-0FD1A1E1D45A}"/>
    <cellStyle name="Separador de milhares 4 7 2 2" xfId="16356" xr:uid="{459516B5-A771-4506-B3DF-4229840E20AC}"/>
    <cellStyle name="Separador de milhares 4 7 3" xfId="14895" xr:uid="{F123BA81-CD8F-4D5A-A476-8E6004BC9CEB}"/>
    <cellStyle name="Separador de milhares 4 8" xfId="10008" xr:uid="{DBD7427B-E48A-4554-AE00-1649230B8504}"/>
    <cellStyle name="Separador de milhares 4 9" xfId="17406" xr:uid="{26B92953-C397-4914-BCD8-21A85CD39B02}"/>
    <cellStyle name="Separador de milhares 4_Cash Alu" xfId="10171" xr:uid="{2A2A4515-5A74-4A37-93DD-AABCAB4BC565}"/>
    <cellStyle name="Separador de milhares 5" xfId="10172" xr:uid="{A0CD0C7E-9EA6-4DE5-A47E-B9019E400F8D}"/>
    <cellStyle name="Separador de milhares 5 2" xfId="575" xr:uid="{64A35109-9235-40AB-AEC8-8792CD25803D}"/>
    <cellStyle name="Separador de milhares 5 2 10" xfId="11404" xr:uid="{A9EFA7ED-FB8C-4B72-97FA-CDBFD4CE31A6}"/>
    <cellStyle name="Separador de milhares 5 2 10 2" xfId="13318" xr:uid="{D75E558D-23C5-4AC8-83CB-D755D9F60D6C}"/>
    <cellStyle name="Separador de milhares 5 2 10 2 2" xfId="16170" xr:uid="{5D48F41D-BF7E-4253-B65E-96BEF546E882}"/>
    <cellStyle name="Separador de milhares 5 2 10 3" xfId="14709" xr:uid="{7B7AC806-2110-4FAA-BCE2-7DD97C92DF40}"/>
    <cellStyle name="Separador de milhares 5 2 11" xfId="17426" xr:uid="{DF20EB91-DC35-4C73-BF1F-D1BECE9AF13A}"/>
    <cellStyle name="Separador de milhares 5 2 2" xfId="10173" xr:uid="{EDCF175B-7276-4292-9C37-24E4964F55EF}"/>
    <cellStyle name="Separador de milhares 5 2 2 2" xfId="10174" xr:uid="{77E8317A-CE7A-47ED-88C9-6075BABE6E48}"/>
    <cellStyle name="Separador de milhares 5 2 2 2 2" xfId="10175" xr:uid="{382FFA3B-1D6B-42E3-85C0-C7EDE5693C2A}"/>
    <cellStyle name="Separador de milhares 5 2 2 2 2 2" xfId="11152" xr:uid="{D44ED57D-213B-4B64-94AF-E3EFACAF9D44}"/>
    <cellStyle name="Separador de milhares 5 2 2 2 2 2 2" xfId="12104" xr:uid="{0AC8BC3D-61DE-427C-9CC4-A51965520A64}"/>
    <cellStyle name="Separador de milhares 5 2 2 2 2 2 2 2" xfId="14005" xr:uid="{903EF47C-2178-4A24-82AB-4F9D0EE5E354}"/>
    <cellStyle name="Separador de milhares 5 2 2 2 2 2 2 2 2" xfId="16857" xr:uid="{A11E53D5-8CBC-4A56-B5B9-7299D8E9D6E4}"/>
    <cellStyle name="Separador de milhares 5 2 2 2 2 2 2 3" xfId="15396" xr:uid="{2218D9FA-06A5-4BAE-99FE-36732042AD86}"/>
    <cellStyle name="Separador de milhares 5 2 2 2 2 2 3" xfId="13205" xr:uid="{38113652-A489-495A-A84E-03AFEC2AA830}"/>
    <cellStyle name="Separador de milhares 5 2 2 2 2 2 3 2" xfId="16059" xr:uid="{E56EF687-992F-43EA-B96E-1F16AA024E13}"/>
    <cellStyle name="Separador de milhares 5 2 2 2 2 2 4" xfId="14598" xr:uid="{DC7C4DB0-900F-4B09-AA25-527D8F6E37A0}"/>
    <cellStyle name="Separador de milhares 5 2 2 2 2 3" xfId="11703" xr:uid="{9CA22C5D-0C9C-49A8-B904-8D9CF8FBEB70}"/>
    <cellStyle name="Separador de milhares 5 2 2 2 2 3 2" xfId="13606" xr:uid="{001D8361-44B4-420B-8193-3B09A22E294E}"/>
    <cellStyle name="Separador de milhares 5 2 2 2 2 3 2 2" xfId="16458" xr:uid="{BDA3F0DF-3D46-4AD5-B88B-BBD37B7DAA81}"/>
    <cellStyle name="Separador de milhares 5 2 2 2 2 3 3" xfId="14997" xr:uid="{6090747B-F4F8-4134-ACD3-E135613777C2}"/>
    <cellStyle name="Separador de milhares 5 2 2 2 3" xfId="11151" xr:uid="{47A6D1D3-824F-404F-B8A1-07F8EC789CB5}"/>
    <cellStyle name="Separador de milhares 5 2 2 2 3 2" xfId="12103" xr:uid="{67B3E23A-15DE-4548-AE13-0604E42920D1}"/>
    <cellStyle name="Separador de milhares 5 2 2 2 3 2 2" xfId="14004" xr:uid="{9AD9BBC7-7B9B-46AC-8199-1564DB9A13BF}"/>
    <cellStyle name="Separador de milhares 5 2 2 2 3 2 2 2" xfId="16856" xr:uid="{835EF82E-3813-4DEE-A909-7D8FBCEAF09E}"/>
    <cellStyle name="Separador de milhares 5 2 2 2 3 2 3" xfId="15395" xr:uid="{43D1F215-C34D-4198-9F90-2A1B3B75B317}"/>
    <cellStyle name="Separador de milhares 5 2 2 2 3 3" xfId="13204" xr:uid="{95FBB8BA-ACB9-40D6-B41C-391B2CB59D1D}"/>
    <cellStyle name="Separador de milhares 5 2 2 2 3 3 2" xfId="16058" xr:uid="{1C3DA45D-08F6-4EB8-BD19-D055D73C1FEF}"/>
    <cellStyle name="Separador de milhares 5 2 2 2 3 4" xfId="14597" xr:uid="{12A9D81F-1440-4DA5-ACFD-2949F08F214A}"/>
    <cellStyle name="Separador de milhares 5 2 2 2 4" xfId="11702" xr:uid="{B43800D7-48E5-4364-A3B5-8D9BFECE28A6}"/>
    <cellStyle name="Separador de milhares 5 2 2 2 4 2" xfId="13605" xr:uid="{860B7F7F-D50A-4AA5-81ED-9B333DEB5A6F}"/>
    <cellStyle name="Separador de milhares 5 2 2 2 4 2 2" xfId="16457" xr:uid="{267B8DB3-2B77-4D93-A5E1-E095EAF05BFC}"/>
    <cellStyle name="Separador de milhares 5 2 2 2 4 3" xfId="14996" xr:uid="{B4EE63F0-04C2-4C2C-93E3-07A34D7F2FC8}"/>
    <cellStyle name="Separador de milhares 5 2 2 3" xfId="10176" xr:uid="{EA898335-04D9-4769-8AAE-5CA306CDD1A4}"/>
    <cellStyle name="Separador de milhares 5 2 2 3 2" xfId="10177" xr:uid="{A764CEBC-EF6E-40E4-8620-2E5EB362E922}"/>
    <cellStyle name="Separador de milhares 5 2 2 3 2 2" xfId="11154" xr:uid="{659FE62D-DFF9-4AF4-8537-BD379BFD52C6}"/>
    <cellStyle name="Separador de milhares 5 2 2 3 2 2 2" xfId="12106" xr:uid="{312ABF21-3FA9-4E16-A3CC-DD2E146D2A2A}"/>
    <cellStyle name="Separador de milhares 5 2 2 3 2 2 2 2" xfId="14007" xr:uid="{E16060C2-B117-4236-A552-F28D25BAD5ED}"/>
    <cellStyle name="Separador de milhares 5 2 2 3 2 2 2 2 2" xfId="16859" xr:uid="{183AF659-98B9-4341-BFDD-CBF9D92AFB76}"/>
    <cellStyle name="Separador de milhares 5 2 2 3 2 2 2 3" xfId="15398" xr:uid="{78E36B5A-BA72-4564-8040-5203EF28E451}"/>
    <cellStyle name="Separador de milhares 5 2 2 3 2 2 3" xfId="13207" xr:uid="{EE3904DB-C8F1-4D07-8E46-787AAEFFA2B7}"/>
    <cellStyle name="Separador de milhares 5 2 2 3 2 2 3 2" xfId="16061" xr:uid="{4733D2DF-2077-4FBF-9051-62373D9E9AA8}"/>
    <cellStyle name="Separador de milhares 5 2 2 3 2 2 4" xfId="14600" xr:uid="{5A544E5F-9D59-4708-999F-0183D569881A}"/>
    <cellStyle name="Separador de milhares 5 2 2 3 2 3" xfId="11705" xr:uid="{C3F35DA1-19F4-4135-8D9E-B6B237563C35}"/>
    <cellStyle name="Separador de milhares 5 2 2 3 2 3 2" xfId="13608" xr:uid="{8E7BC492-21D8-4BF3-9194-371CE5D37E20}"/>
    <cellStyle name="Separador de milhares 5 2 2 3 2 3 2 2" xfId="16460" xr:uid="{084B5F82-9F73-497C-B132-82EAFEE82031}"/>
    <cellStyle name="Separador de milhares 5 2 2 3 2 3 3" xfId="14999" xr:uid="{342DC1E4-8EC1-4BA5-A57E-6A15206EF17E}"/>
    <cellStyle name="Separador de milhares 5 2 2 3 3" xfId="11153" xr:uid="{27640B07-CC89-4C0B-B399-600D5B2CFBEB}"/>
    <cellStyle name="Separador de milhares 5 2 2 3 3 2" xfId="12105" xr:uid="{65C33BF9-651C-4DF0-B8AD-89D4B7A603B0}"/>
    <cellStyle name="Separador de milhares 5 2 2 3 3 2 2" xfId="14006" xr:uid="{ECC9BD14-29D8-4418-B796-527A5339AF6C}"/>
    <cellStyle name="Separador de milhares 5 2 2 3 3 2 2 2" xfId="16858" xr:uid="{C35EEAE1-D627-404D-8314-E0F85EBE0D7E}"/>
    <cellStyle name="Separador de milhares 5 2 2 3 3 2 3" xfId="15397" xr:uid="{EC8F3582-BAAD-4BFF-B621-71C35AA0810B}"/>
    <cellStyle name="Separador de milhares 5 2 2 3 3 3" xfId="13206" xr:uid="{32E9E7B7-98FF-40EE-ACDB-7BD8D7174D99}"/>
    <cellStyle name="Separador de milhares 5 2 2 3 3 3 2" xfId="16060" xr:uid="{E49B6F54-32E9-44F4-B262-8706014AD5DA}"/>
    <cellStyle name="Separador de milhares 5 2 2 3 3 4" xfId="14599" xr:uid="{43CA5A8D-E48A-447F-9429-223B994E8644}"/>
    <cellStyle name="Separador de milhares 5 2 2 3 4" xfId="11704" xr:uid="{F55E246A-1043-4A8F-8A08-A1CB601B3E26}"/>
    <cellStyle name="Separador de milhares 5 2 2 3 4 2" xfId="13607" xr:uid="{B6D40213-FA6B-4948-8029-359B91B9CCEE}"/>
    <cellStyle name="Separador de milhares 5 2 2 3 4 2 2" xfId="16459" xr:uid="{FAB61F23-EC90-4C2D-A4A4-50825278B190}"/>
    <cellStyle name="Separador de milhares 5 2 2 3 4 3" xfId="14998" xr:uid="{F7222C7F-DA97-4385-BF16-53ED5501F2B5}"/>
    <cellStyle name="Separador de milhares 5 2 2 4" xfId="10178" xr:uid="{47B9CA12-1070-47C5-92C3-88F60163318E}"/>
    <cellStyle name="Separador de milhares 5 2 2 4 2" xfId="11155" xr:uid="{204D9C3B-F523-4C02-BAA2-2C51CDD4357C}"/>
    <cellStyle name="Separador de milhares 5 2 2 4 2 2" xfId="12107" xr:uid="{EDBC0984-1FBF-43CF-854D-40961A97C6EC}"/>
    <cellStyle name="Separador de milhares 5 2 2 4 2 2 2" xfId="14008" xr:uid="{B308B78C-5509-4E4A-8B67-A4DB236B8950}"/>
    <cellStyle name="Separador de milhares 5 2 2 4 2 2 2 2" xfId="16860" xr:uid="{37B7F187-AFC9-47BF-B367-7489F1C5C65A}"/>
    <cellStyle name="Separador de milhares 5 2 2 4 2 2 3" xfId="15399" xr:uid="{DD82CD5B-23DA-49B0-BFC3-CFBD38307EB3}"/>
    <cellStyle name="Separador de milhares 5 2 2 4 2 3" xfId="13208" xr:uid="{7EDB8E0A-DCB6-43AD-8EA4-7155ED174D52}"/>
    <cellStyle name="Separador de milhares 5 2 2 4 2 3 2" xfId="16062" xr:uid="{D9C42AF2-7D8F-4C26-9B7A-20EA03FB37AE}"/>
    <cellStyle name="Separador de milhares 5 2 2 4 2 4" xfId="14601" xr:uid="{52A79CDD-A38F-49FB-9CF1-678C126F659F}"/>
    <cellStyle name="Separador de milhares 5 2 2 4 3" xfId="11706" xr:uid="{A69A29A7-BF1B-4FA7-8C7A-2FEC3F5B6628}"/>
    <cellStyle name="Separador de milhares 5 2 2 4 3 2" xfId="13609" xr:uid="{A4140281-4509-464A-8BB9-CE831EB991B2}"/>
    <cellStyle name="Separador de milhares 5 2 2 4 3 2 2" xfId="16461" xr:uid="{665BAAE6-BBC4-422D-AF1F-0EEBFC37154A}"/>
    <cellStyle name="Separador de milhares 5 2 2 4 3 3" xfId="15000" xr:uid="{143FE161-3372-4FA3-A1E1-07BAE774E34A}"/>
    <cellStyle name="Separador de milhares 5 2 2 5" xfId="11150" xr:uid="{45F4ACC4-2C04-49E9-9DC9-03C899C39440}"/>
    <cellStyle name="Separador de milhares 5 2 2 5 2" xfId="12102" xr:uid="{4DDAE596-A8DD-4C59-8931-E4B2A44C032B}"/>
    <cellStyle name="Separador de milhares 5 2 2 5 2 2" xfId="14003" xr:uid="{8E969A08-4DF2-4B9C-8407-BB7FBA3767D3}"/>
    <cellStyle name="Separador de milhares 5 2 2 5 2 2 2" xfId="16855" xr:uid="{F3602069-6B28-4F2D-8F51-6E7EC05C8F97}"/>
    <cellStyle name="Separador de milhares 5 2 2 5 2 3" xfId="15394" xr:uid="{289E5783-B127-4C31-8C48-11F4179F3CEF}"/>
    <cellStyle name="Separador de milhares 5 2 2 5 3" xfId="13203" xr:uid="{11087C87-BB47-4547-8CE5-017A661EFB13}"/>
    <cellStyle name="Separador de milhares 5 2 2 5 3 2" xfId="16057" xr:uid="{40E72897-9733-4CCC-8217-03E730E1641A}"/>
    <cellStyle name="Separador de milhares 5 2 2 5 4" xfId="14596" xr:uid="{C32B4988-5D42-4DA2-BF2A-8277FCE0EFAF}"/>
    <cellStyle name="Separador de milhares 5 2 2 6" xfId="11701" xr:uid="{F44BB824-9BDE-4BA2-89B5-ADD473D86287}"/>
    <cellStyle name="Separador de milhares 5 2 2 6 2" xfId="13604" xr:uid="{3D71FEDD-3107-4FA9-AD73-14FAC9974577}"/>
    <cellStyle name="Separador de milhares 5 2 2 6 2 2" xfId="16456" xr:uid="{0D2C7222-916C-42E2-9A26-0AFD39CE0E62}"/>
    <cellStyle name="Separador de milhares 5 2 2 6 3" xfId="14995" xr:uid="{993BA664-93FF-4AC7-B6C8-E558571CB43C}"/>
    <cellStyle name="Separador de milhares 5 2 3" xfId="10179" xr:uid="{D5F18679-79C7-4D0D-80E2-F879B8CF88AC}"/>
    <cellStyle name="Separador de milhares 5 2 3 2" xfId="10180" xr:uid="{908F471E-2335-4BB0-A5E0-403DD8B5AA6F}"/>
    <cellStyle name="Separador de milhares 5 2 3 2 2" xfId="10181" xr:uid="{AEC1C699-773D-4A4C-BE53-F68D58497CEB}"/>
    <cellStyle name="Separador de milhares 5 2 3 2 2 2" xfId="11158" xr:uid="{A4760711-F4F7-40D1-925A-17CD2CAAD41E}"/>
    <cellStyle name="Separador de milhares 5 2 3 2 2 2 2" xfId="12110" xr:uid="{9D6A1F41-8991-4B74-BCCE-851844A7302E}"/>
    <cellStyle name="Separador de milhares 5 2 3 2 2 2 2 2" xfId="14011" xr:uid="{C3B61A29-2BC2-4C57-B34B-C354BA120C67}"/>
    <cellStyle name="Separador de milhares 5 2 3 2 2 2 2 2 2" xfId="16863" xr:uid="{DCA645CF-C244-4E16-9489-B055FE6F0D2C}"/>
    <cellStyle name="Separador de milhares 5 2 3 2 2 2 2 3" xfId="15402" xr:uid="{08688B0E-1DF2-4EC6-AAB5-FCF923B4A715}"/>
    <cellStyle name="Separador de milhares 5 2 3 2 2 2 3" xfId="13211" xr:uid="{3820325B-2B8A-4D92-9229-23D915B230A5}"/>
    <cellStyle name="Separador de milhares 5 2 3 2 2 2 3 2" xfId="16065" xr:uid="{51D92C2D-6FCA-4B47-BCD1-A691BDAAFA76}"/>
    <cellStyle name="Separador de milhares 5 2 3 2 2 2 4" xfId="14604" xr:uid="{F6415556-DD4F-4E63-A7DC-DC5C4EAF1B2A}"/>
    <cellStyle name="Separador de milhares 5 2 3 2 2 3" xfId="11709" xr:uid="{C81C6A37-6129-42A4-9E65-D1A055519C6A}"/>
    <cellStyle name="Separador de milhares 5 2 3 2 2 3 2" xfId="13612" xr:uid="{5D7B0160-A6FB-4AF4-A66A-F4103AAB4F7A}"/>
    <cellStyle name="Separador de milhares 5 2 3 2 2 3 2 2" xfId="16464" xr:uid="{E3EDDEC6-C32B-434A-822F-057E82AF1170}"/>
    <cellStyle name="Separador de milhares 5 2 3 2 2 3 3" xfId="15003" xr:uid="{8885F53D-E594-4B10-B428-AF2CBD846E89}"/>
    <cellStyle name="Separador de milhares 5 2 3 2 3" xfId="11157" xr:uid="{3B14D46F-10F8-4F06-8CC5-F105CC944B9B}"/>
    <cellStyle name="Separador de milhares 5 2 3 2 3 2" xfId="12109" xr:uid="{49D4815E-649E-438F-9578-BBB45995156E}"/>
    <cellStyle name="Separador de milhares 5 2 3 2 3 2 2" xfId="14010" xr:uid="{7DB9B2F6-D710-4BCE-B982-82E98D9273CD}"/>
    <cellStyle name="Separador de milhares 5 2 3 2 3 2 2 2" xfId="16862" xr:uid="{BAC29D50-B69E-4C69-A35E-A6FF475DA989}"/>
    <cellStyle name="Separador de milhares 5 2 3 2 3 2 3" xfId="15401" xr:uid="{A152EAB9-B81F-46C9-AEB0-EA29BCEE3E18}"/>
    <cellStyle name="Separador de milhares 5 2 3 2 3 3" xfId="13210" xr:uid="{70BFFB88-59C9-423A-B2BC-3F43209E0192}"/>
    <cellStyle name="Separador de milhares 5 2 3 2 3 3 2" xfId="16064" xr:uid="{765FCA08-986C-4206-B5A9-419928618CD1}"/>
    <cellStyle name="Separador de milhares 5 2 3 2 3 4" xfId="14603" xr:uid="{F0A72F88-A479-4029-8466-A2EB2C2F7FB4}"/>
    <cellStyle name="Separador de milhares 5 2 3 2 4" xfId="11708" xr:uid="{CF70B438-AF61-49A2-AD46-C4B83E7E4FB5}"/>
    <cellStyle name="Separador de milhares 5 2 3 2 4 2" xfId="13611" xr:uid="{4F09B4A5-2DFA-4F61-9095-881249BDD681}"/>
    <cellStyle name="Separador de milhares 5 2 3 2 4 2 2" xfId="16463" xr:uid="{49B4A366-5C5E-4E56-A81B-48CDD9F0DB55}"/>
    <cellStyle name="Separador de milhares 5 2 3 2 4 3" xfId="15002" xr:uid="{3D49C6DB-FFC8-419A-8117-FEB48485A4F5}"/>
    <cellStyle name="Separador de milhares 5 2 3 3" xfId="10182" xr:uid="{632B0D4B-42E8-4BC7-9454-FE3BA731B788}"/>
    <cellStyle name="Separador de milhares 5 2 3 3 2" xfId="10183" xr:uid="{BA1A7943-CFB6-40AD-9A5E-88C0F9AA62A2}"/>
    <cellStyle name="Separador de milhares 5 2 3 3 2 2" xfId="11160" xr:uid="{91AB9D7E-B897-43E0-8E3F-9BBB22E818DB}"/>
    <cellStyle name="Separador de milhares 5 2 3 3 2 2 2" xfId="12112" xr:uid="{0CE3B924-0CFD-483C-8C22-81FE792A537E}"/>
    <cellStyle name="Separador de milhares 5 2 3 3 2 2 2 2" xfId="14013" xr:uid="{4A7932D5-53AA-47EA-BA30-A01B7D611B14}"/>
    <cellStyle name="Separador de milhares 5 2 3 3 2 2 2 2 2" xfId="16865" xr:uid="{36A3A6D2-416D-4EDF-8F7F-6AF6072F6348}"/>
    <cellStyle name="Separador de milhares 5 2 3 3 2 2 2 3" xfId="15404" xr:uid="{9412985C-E4FC-4B57-BD19-A3A19D999914}"/>
    <cellStyle name="Separador de milhares 5 2 3 3 2 2 3" xfId="13213" xr:uid="{0CCDBE19-1338-4383-828C-AE332E59C2A3}"/>
    <cellStyle name="Separador de milhares 5 2 3 3 2 2 3 2" xfId="16067" xr:uid="{CC89D781-AD45-4B37-B427-E9E237C526DC}"/>
    <cellStyle name="Separador de milhares 5 2 3 3 2 2 4" xfId="14606" xr:uid="{B6867AF3-379A-4FCC-8AF6-62B2D820080F}"/>
    <cellStyle name="Separador de milhares 5 2 3 3 2 3" xfId="11711" xr:uid="{E4A634A5-9744-43DD-815C-BEC1735B96B9}"/>
    <cellStyle name="Separador de milhares 5 2 3 3 2 3 2" xfId="13614" xr:uid="{7E3991C7-317A-436F-9006-31E73E1B6217}"/>
    <cellStyle name="Separador de milhares 5 2 3 3 2 3 2 2" xfId="16466" xr:uid="{67B00365-1522-47A7-9C13-CA1B38A8671C}"/>
    <cellStyle name="Separador de milhares 5 2 3 3 2 3 3" xfId="15005" xr:uid="{9DD1A8BE-F649-4F71-A034-30B8A0F38A02}"/>
    <cellStyle name="Separador de milhares 5 2 3 3 3" xfId="11159" xr:uid="{595FA921-5249-4B66-AC23-79D8B1909D0D}"/>
    <cellStyle name="Separador de milhares 5 2 3 3 3 2" xfId="12111" xr:uid="{587B0ED1-A5E0-4BE0-94E5-B3DC326A7A93}"/>
    <cellStyle name="Separador de milhares 5 2 3 3 3 2 2" xfId="14012" xr:uid="{19EA03DA-B039-44BA-A903-59521E775683}"/>
    <cellStyle name="Separador de milhares 5 2 3 3 3 2 2 2" xfId="16864" xr:uid="{B1DC8567-B07A-4448-8C2E-5407E92A1DE2}"/>
    <cellStyle name="Separador de milhares 5 2 3 3 3 2 3" xfId="15403" xr:uid="{C49070F4-464B-485A-9EE6-D883777EE81D}"/>
    <cellStyle name="Separador de milhares 5 2 3 3 3 3" xfId="13212" xr:uid="{AC66F5AC-9005-4AAB-92A9-8CF1A854182A}"/>
    <cellStyle name="Separador de milhares 5 2 3 3 3 3 2" xfId="16066" xr:uid="{7CED4C20-E8CD-4A16-BFC0-68C3512D77C0}"/>
    <cellStyle name="Separador de milhares 5 2 3 3 3 4" xfId="14605" xr:uid="{EC4AAA14-ADD2-406A-81B6-443E0FC05FC1}"/>
    <cellStyle name="Separador de milhares 5 2 3 3 4" xfId="11710" xr:uid="{DCDB870E-81D1-41BC-8E25-101A8451E980}"/>
    <cellStyle name="Separador de milhares 5 2 3 3 4 2" xfId="13613" xr:uid="{C891BB24-3C9C-4FCC-BE1E-AD7139F24794}"/>
    <cellStyle name="Separador de milhares 5 2 3 3 4 2 2" xfId="16465" xr:uid="{E6777F37-6BC5-402B-BE85-EDFF83F471E7}"/>
    <cellStyle name="Separador de milhares 5 2 3 3 4 3" xfId="15004" xr:uid="{9D352D45-FA6B-4EA3-BC87-D09B4E6F2DF6}"/>
    <cellStyle name="Separador de milhares 5 2 3 4" xfId="10184" xr:uid="{A3E6559B-700B-44B3-9C6E-1792F1ED6A31}"/>
    <cellStyle name="Separador de milhares 5 2 3 4 2" xfId="11161" xr:uid="{00C15744-E2F1-47EA-A6E0-CA6A72586C86}"/>
    <cellStyle name="Separador de milhares 5 2 3 4 2 2" xfId="12113" xr:uid="{1BF4D90D-5ED1-4915-AD23-9AEE7E6D90F2}"/>
    <cellStyle name="Separador de milhares 5 2 3 4 2 2 2" xfId="14014" xr:uid="{00C57118-D654-4876-BD4C-444CFE28774F}"/>
    <cellStyle name="Separador de milhares 5 2 3 4 2 2 2 2" xfId="16866" xr:uid="{ACDD8233-528A-465E-91C0-534CFB154586}"/>
    <cellStyle name="Separador de milhares 5 2 3 4 2 2 3" xfId="15405" xr:uid="{FF01EBF8-B65C-4D9D-BF02-D71CA47552C6}"/>
    <cellStyle name="Separador de milhares 5 2 3 4 2 3" xfId="13214" xr:uid="{6B8BFE20-A9EF-423E-9DF9-6624E2D9B770}"/>
    <cellStyle name="Separador de milhares 5 2 3 4 2 3 2" xfId="16068" xr:uid="{9543F8FF-6DB6-4A8D-9EBB-E52D117C1135}"/>
    <cellStyle name="Separador de milhares 5 2 3 4 2 4" xfId="14607" xr:uid="{80EAA74A-826E-448C-BB86-FF96BF9E4401}"/>
    <cellStyle name="Separador de milhares 5 2 3 4 3" xfId="11712" xr:uid="{7A416430-ECB1-4DF4-AF3C-CDB8E3854B95}"/>
    <cellStyle name="Separador de milhares 5 2 3 4 3 2" xfId="13615" xr:uid="{5B516B1D-496B-4406-B0A2-7744102CA0DD}"/>
    <cellStyle name="Separador de milhares 5 2 3 4 3 2 2" xfId="16467" xr:uid="{63B1BDBB-4F2B-4B58-A2D4-B51E9A21FEC8}"/>
    <cellStyle name="Separador de milhares 5 2 3 4 3 3" xfId="15006" xr:uid="{6C286F1A-021A-4C1F-8130-963606B1602E}"/>
    <cellStyle name="Separador de milhares 5 2 3 5" xfId="11156" xr:uid="{2ABE3BE3-B50E-49B8-815C-9F2E7E979A36}"/>
    <cellStyle name="Separador de milhares 5 2 3 5 2" xfId="12108" xr:uid="{ED2CD924-005B-4161-AD19-0D800CCDC151}"/>
    <cellStyle name="Separador de milhares 5 2 3 5 2 2" xfId="14009" xr:uid="{08417D09-0C0F-42A2-9E35-77F8969262E6}"/>
    <cellStyle name="Separador de milhares 5 2 3 5 2 2 2" xfId="16861" xr:uid="{CAA2F960-C12D-40EA-9149-065B72A2D409}"/>
    <cellStyle name="Separador de milhares 5 2 3 5 2 3" xfId="15400" xr:uid="{E4AFFEAA-C52F-4F16-8B2D-0C6B73AD53BC}"/>
    <cellStyle name="Separador de milhares 5 2 3 5 3" xfId="13209" xr:uid="{8042DF4E-32C5-40A7-A8EA-87149922DEFF}"/>
    <cellStyle name="Separador de milhares 5 2 3 5 3 2" xfId="16063" xr:uid="{4B7738BA-0863-436D-8DD0-F2D53EBE5742}"/>
    <cellStyle name="Separador de milhares 5 2 3 5 4" xfId="14602" xr:uid="{873A4835-F509-4941-8B11-FD696CEB14A1}"/>
    <cellStyle name="Separador de milhares 5 2 3 6" xfId="11707" xr:uid="{92C852AC-F400-4F62-AA29-87A4AC574BC6}"/>
    <cellStyle name="Separador de milhares 5 2 3 6 2" xfId="13610" xr:uid="{3DEA86A7-108F-4522-8FB4-97DFEB7B0F06}"/>
    <cellStyle name="Separador de milhares 5 2 3 6 2 2" xfId="16462" xr:uid="{20E10A1A-291A-4C17-9AB7-6FFE6935246C}"/>
    <cellStyle name="Separador de milhares 5 2 3 6 3" xfId="15001" xr:uid="{ED3C4C0A-F053-4E39-9DBD-81D9CEDCE9E1}"/>
    <cellStyle name="Separador de milhares 5 2 4" xfId="10185" xr:uid="{F57EF40E-D966-40F7-B1DE-1019FAA3F589}"/>
    <cellStyle name="Separador de milhares 5 2 4 2" xfId="10186" xr:uid="{3FB00BA1-6FD8-4BA3-AB29-A008BF1C0498}"/>
    <cellStyle name="Separador de milhares 5 2 4 2 2" xfId="10187" xr:uid="{E943E78E-36D0-41B3-B478-520A466BFD91}"/>
    <cellStyle name="Separador de milhares 5 2 4 2 2 2" xfId="11164" xr:uid="{8DE9D73E-EA85-45D7-92F9-4D4E307B6593}"/>
    <cellStyle name="Separador de milhares 5 2 4 2 2 2 2" xfId="12116" xr:uid="{07E8F54D-F96F-46A9-B297-8064B9BFC686}"/>
    <cellStyle name="Separador de milhares 5 2 4 2 2 2 2 2" xfId="14017" xr:uid="{92048385-E3B8-4741-8E58-1D11E7A4FEB4}"/>
    <cellStyle name="Separador de milhares 5 2 4 2 2 2 2 2 2" xfId="16869" xr:uid="{0535ED5D-4E64-4E6A-B705-792573CD2DEF}"/>
    <cellStyle name="Separador de milhares 5 2 4 2 2 2 2 3" xfId="15408" xr:uid="{DC5803CF-BFD4-49DD-BFD2-648897C0894F}"/>
    <cellStyle name="Separador de milhares 5 2 4 2 2 2 3" xfId="13217" xr:uid="{CD12CAAA-A56A-4AFD-8520-AFAD85D398C9}"/>
    <cellStyle name="Separador de milhares 5 2 4 2 2 2 3 2" xfId="16071" xr:uid="{E13A4DB1-DFA6-4340-A4F0-D47E44556F59}"/>
    <cellStyle name="Separador de milhares 5 2 4 2 2 2 4" xfId="14610" xr:uid="{F57E295D-96D6-4263-8136-72253853A92C}"/>
    <cellStyle name="Separador de milhares 5 2 4 2 2 3" xfId="11715" xr:uid="{1F3AF164-FFC9-4A27-9684-7D6B50CB03E6}"/>
    <cellStyle name="Separador de milhares 5 2 4 2 2 3 2" xfId="13618" xr:uid="{E4331E6B-DEB7-431B-A4F1-2733F6300BC5}"/>
    <cellStyle name="Separador de milhares 5 2 4 2 2 3 2 2" xfId="16470" xr:uid="{1EC9EE05-C265-4466-AF1B-F9F1F97DE58C}"/>
    <cellStyle name="Separador de milhares 5 2 4 2 2 3 3" xfId="15009" xr:uid="{FF30B856-EF59-4E59-BDE7-B9F021FA5E6D}"/>
    <cellStyle name="Separador de milhares 5 2 4 2 3" xfId="11163" xr:uid="{C766DB59-F95A-4EFF-A362-414CFF15B03C}"/>
    <cellStyle name="Separador de milhares 5 2 4 2 3 2" xfId="12115" xr:uid="{801664BC-9B75-4B4C-B40F-14A8A8928BAD}"/>
    <cellStyle name="Separador de milhares 5 2 4 2 3 2 2" xfId="14016" xr:uid="{2F996C68-5C41-43F5-9638-90E6F6D0DC0D}"/>
    <cellStyle name="Separador de milhares 5 2 4 2 3 2 2 2" xfId="16868" xr:uid="{BE429AA4-2603-4281-882D-6C8C9846EA9A}"/>
    <cellStyle name="Separador de milhares 5 2 4 2 3 2 3" xfId="15407" xr:uid="{F4881782-DBCF-40A9-983C-81676F3B5516}"/>
    <cellStyle name="Separador de milhares 5 2 4 2 3 3" xfId="13216" xr:uid="{BD577E3B-991D-429F-8BC1-DF0E561F6FD6}"/>
    <cellStyle name="Separador de milhares 5 2 4 2 3 3 2" xfId="16070" xr:uid="{9C1FC15C-03B1-4460-B1A6-868A44C10E08}"/>
    <cellStyle name="Separador de milhares 5 2 4 2 3 4" xfId="14609" xr:uid="{CE4775AA-AE06-4BC0-89BF-7431998454AC}"/>
    <cellStyle name="Separador de milhares 5 2 4 2 4" xfId="11714" xr:uid="{46FD65D4-02C2-4F69-8FD8-35CC81894D90}"/>
    <cellStyle name="Separador de milhares 5 2 4 2 4 2" xfId="13617" xr:uid="{AE80C28F-E121-4A38-8508-80063A97AE2B}"/>
    <cellStyle name="Separador de milhares 5 2 4 2 4 2 2" xfId="16469" xr:uid="{20863135-FA73-471F-A794-FA5355A025EA}"/>
    <cellStyle name="Separador de milhares 5 2 4 2 4 3" xfId="15008" xr:uid="{09D57B68-AC6B-46E4-8073-B5737608459E}"/>
    <cellStyle name="Separador de milhares 5 2 4 3" xfId="10188" xr:uid="{7F1F2AFF-2601-4449-986A-FCAA34554085}"/>
    <cellStyle name="Separador de milhares 5 2 4 3 2" xfId="10189" xr:uid="{ED5D8987-B933-44FF-B297-582825766030}"/>
    <cellStyle name="Separador de milhares 5 2 4 3 2 2" xfId="11166" xr:uid="{C8298243-652C-4854-B453-CC015862DB5D}"/>
    <cellStyle name="Separador de milhares 5 2 4 3 2 2 2" xfId="12118" xr:uid="{8962B70B-570C-40E1-A401-D21FD6CB3FBC}"/>
    <cellStyle name="Separador de milhares 5 2 4 3 2 2 2 2" xfId="14019" xr:uid="{CC1D9885-277F-41D8-B3D7-F83623E04718}"/>
    <cellStyle name="Separador de milhares 5 2 4 3 2 2 2 2 2" xfId="16871" xr:uid="{E6385FB2-E528-4221-A46F-33CEF45C5129}"/>
    <cellStyle name="Separador de milhares 5 2 4 3 2 2 2 3" xfId="15410" xr:uid="{C16B996A-25C6-44A0-BD62-5C8B381DEC83}"/>
    <cellStyle name="Separador de milhares 5 2 4 3 2 2 3" xfId="13219" xr:uid="{8A4A3DC4-C5F5-4906-B5EE-EB92972BDE8A}"/>
    <cellStyle name="Separador de milhares 5 2 4 3 2 2 3 2" xfId="16073" xr:uid="{CD05BB6D-60B2-4A9F-BB98-E412FE280FDF}"/>
    <cellStyle name="Separador de milhares 5 2 4 3 2 2 4" xfId="14612" xr:uid="{8BA61E70-1697-463F-AE6A-C1E8B5DA5E36}"/>
    <cellStyle name="Separador de milhares 5 2 4 3 2 3" xfId="11717" xr:uid="{0DCF2506-D872-4288-BC02-41BDF753E872}"/>
    <cellStyle name="Separador de milhares 5 2 4 3 2 3 2" xfId="13620" xr:uid="{8D6355A1-C24A-4D64-840E-6E16E3A395F2}"/>
    <cellStyle name="Separador de milhares 5 2 4 3 2 3 2 2" xfId="16472" xr:uid="{AF58619C-F81F-4A9A-AAB7-07C338CF4AC2}"/>
    <cellStyle name="Separador de milhares 5 2 4 3 2 3 3" xfId="15011" xr:uid="{F2B7FE6C-7699-42F8-8B21-65B1B6CACE97}"/>
    <cellStyle name="Separador de milhares 5 2 4 3 3" xfId="11165" xr:uid="{F08BC8D5-9F26-4073-839C-95486F9AF636}"/>
    <cellStyle name="Separador de milhares 5 2 4 3 3 2" xfId="12117" xr:uid="{E20220CB-D7F1-405B-8B63-4BB6DD5C9778}"/>
    <cellStyle name="Separador de milhares 5 2 4 3 3 2 2" xfId="14018" xr:uid="{FEC32D4E-8541-4687-A4B9-1DE866E94F3B}"/>
    <cellStyle name="Separador de milhares 5 2 4 3 3 2 2 2" xfId="16870" xr:uid="{7FBFD359-829A-4392-B605-8D9A4989438F}"/>
    <cellStyle name="Separador de milhares 5 2 4 3 3 2 3" xfId="15409" xr:uid="{A6653524-07A9-4BFC-B72B-8852304744FB}"/>
    <cellStyle name="Separador de milhares 5 2 4 3 3 3" xfId="13218" xr:uid="{F5F2B0B6-9D98-46D7-BD19-DE0C8EF52799}"/>
    <cellStyle name="Separador de milhares 5 2 4 3 3 3 2" xfId="16072" xr:uid="{8FD17883-5A92-4257-B964-5EB826906A10}"/>
    <cellStyle name="Separador de milhares 5 2 4 3 3 4" xfId="14611" xr:uid="{1CDF7A2A-3A33-4DE1-82F3-8E64F454837B}"/>
    <cellStyle name="Separador de milhares 5 2 4 3 4" xfId="11716" xr:uid="{1EA7504A-3C33-490E-878D-7E6D7558262B}"/>
    <cellStyle name="Separador de milhares 5 2 4 3 4 2" xfId="13619" xr:uid="{8055758B-ABA8-44BC-8919-3C9A327865C8}"/>
    <cellStyle name="Separador de milhares 5 2 4 3 4 2 2" xfId="16471" xr:uid="{D1674C09-2D37-4404-B29B-2942779B0632}"/>
    <cellStyle name="Separador de milhares 5 2 4 3 4 3" xfId="15010" xr:uid="{2B747A0F-1409-447C-88AE-61A60CDDCD0C}"/>
    <cellStyle name="Separador de milhares 5 2 4 4" xfId="10190" xr:uid="{F0D47960-09A7-4830-A573-65023B2EFC13}"/>
    <cellStyle name="Separador de milhares 5 2 4 4 2" xfId="11167" xr:uid="{98FFD85C-5B3A-4206-B24A-45579D2DC24F}"/>
    <cellStyle name="Separador de milhares 5 2 4 4 2 2" xfId="12119" xr:uid="{4E160641-2278-4FD2-A394-FEBC8B035396}"/>
    <cellStyle name="Separador de milhares 5 2 4 4 2 2 2" xfId="14020" xr:uid="{5EB14C12-C2E5-42E5-9838-77F0F2808872}"/>
    <cellStyle name="Separador de milhares 5 2 4 4 2 2 2 2" xfId="16872" xr:uid="{4F8132FC-D879-4CBA-9921-9A84A05BE369}"/>
    <cellStyle name="Separador de milhares 5 2 4 4 2 2 3" xfId="15411" xr:uid="{A187AB57-C19C-4852-A5EB-49DFC5DDC68D}"/>
    <cellStyle name="Separador de milhares 5 2 4 4 2 3" xfId="13220" xr:uid="{BA40C23E-74A3-476A-92CC-3805B448BCED}"/>
    <cellStyle name="Separador de milhares 5 2 4 4 2 3 2" xfId="16074" xr:uid="{B830AB24-D25D-484B-9F67-5B365728C183}"/>
    <cellStyle name="Separador de milhares 5 2 4 4 2 4" xfId="14613" xr:uid="{5098CDB0-470B-47C7-BC60-5F9534A95BE2}"/>
    <cellStyle name="Separador de milhares 5 2 4 4 3" xfId="11718" xr:uid="{DAD54AB0-C87A-4C09-9893-226832E69672}"/>
    <cellStyle name="Separador de milhares 5 2 4 4 3 2" xfId="13621" xr:uid="{AF9CA8E0-D8F7-4727-8F6D-316F2D487C80}"/>
    <cellStyle name="Separador de milhares 5 2 4 4 3 2 2" xfId="16473" xr:uid="{35B59DDE-C5C1-4F70-A2DE-B46250B08D72}"/>
    <cellStyle name="Separador de milhares 5 2 4 4 3 3" xfId="15012" xr:uid="{F135AB1E-531C-40A0-B257-A85ECCF10125}"/>
    <cellStyle name="Separador de milhares 5 2 4 5" xfId="11162" xr:uid="{5562BF63-1DBB-4A7D-98BA-52437A6F31CB}"/>
    <cellStyle name="Separador de milhares 5 2 4 5 2" xfId="12114" xr:uid="{1052A3C5-0BB4-4703-81BD-DC3064C3E7EA}"/>
    <cellStyle name="Separador de milhares 5 2 4 5 2 2" xfId="14015" xr:uid="{2F15AF5F-4C7A-4FED-A744-BE0FFC591E9B}"/>
    <cellStyle name="Separador de milhares 5 2 4 5 2 2 2" xfId="16867" xr:uid="{7E2F2336-311E-41F0-B19C-851EF9BFB2B5}"/>
    <cellStyle name="Separador de milhares 5 2 4 5 2 3" xfId="15406" xr:uid="{7FF12B8E-DE68-4959-8725-98A7EA2BAFF8}"/>
    <cellStyle name="Separador de milhares 5 2 4 5 3" xfId="13215" xr:uid="{822F726F-1536-440E-B105-6CF48B2B1F65}"/>
    <cellStyle name="Separador de milhares 5 2 4 5 3 2" xfId="16069" xr:uid="{E062556C-9B19-4F2E-B0D4-3EDD6507987F}"/>
    <cellStyle name="Separador de milhares 5 2 4 5 4" xfId="14608" xr:uid="{B08E1E38-864A-464E-B62A-0A66A81406DF}"/>
    <cellStyle name="Separador de milhares 5 2 4 6" xfId="11713" xr:uid="{FA7AB6DE-B958-4AF6-A140-7D7FFF1E3232}"/>
    <cellStyle name="Separador de milhares 5 2 4 6 2" xfId="13616" xr:uid="{38594A53-85CB-44A6-B661-BF2DA1EBB19E}"/>
    <cellStyle name="Separador de milhares 5 2 4 6 2 2" xfId="16468" xr:uid="{2E3358C8-8EA1-4ED7-99E1-D5008859B8D4}"/>
    <cellStyle name="Separador de milhares 5 2 4 6 3" xfId="15007" xr:uid="{6173CEF2-FB5A-4304-AC55-FF38B2BB77C5}"/>
    <cellStyle name="Separador de milhares 5 2 5" xfId="10191" xr:uid="{E47D3B26-9F03-48A0-9D73-8344BB40E8FF}"/>
    <cellStyle name="Separador de milhares 5 2 5 2" xfId="10192" xr:uid="{D774DE16-979F-47F0-AA0B-C440FD62C935}"/>
    <cellStyle name="Separador de milhares 5 2 5 2 2" xfId="10193" xr:uid="{4F2C053F-1344-4754-9AF1-B544E8FB086F}"/>
    <cellStyle name="Separador de milhares 5 2 5 2 2 2" xfId="11170" xr:uid="{EE71EF16-01CA-4BE3-9EEF-4ABF593CDEA1}"/>
    <cellStyle name="Separador de milhares 5 2 5 2 2 2 2" xfId="12122" xr:uid="{F77B3D34-3421-407A-8C9E-B9734A5E748B}"/>
    <cellStyle name="Separador de milhares 5 2 5 2 2 2 2 2" xfId="14023" xr:uid="{FD43671E-66D4-4FB4-B40E-00E3575C9A10}"/>
    <cellStyle name="Separador de milhares 5 2 5 2 2 2 2 2 2" xfId="16875" xr:uid="{A4015510-CAFB-4994-BAD0-AEE1FC65FF3C}"/>
    <cellStyle name="Separador de milhares 5 2 5 2 2 2 2 3" xfId="15414" xr:uid="{40C8D711-3BD1-4D6D-ABBE-FF3A640936E0}"/>
    <cellStyle name="Separador de milhares 5 2 5 2 2 2 3" xfId="13223" xr:uid="{BF88DEA4-1FB7-4558-B9E6-8F3C40375FFA}"/>
    <cellStyle name="Separador de milhares 5 2 5 2 2 2 3 2" xfId="16077" xr:uid="{9539AC0F-0308-4FEA-99AD-CDC156FCA542}"/>
    <cellStyle name="Separador de milhares 5 2 5 2 2 2 4" xfId="14616" xr:uid="{77071B8F-3895-428D-BCC0-1AC5F250A9B7}"/>
    <cellStyle name="Separador de milhares 5 2 5 2 2 3" xfId="11721" xr:uid="{9E77D0FE-A174-4BE1-A42E-8F5B35976F9E}"/>
    <cellStyle name="Separador de milhares 5 2 5 2 2 3 2" xfId="13624" xr:uid="{AE9E582D-55D4-43A7-BCD2-B71E8D0BE073}"/>
    <cellStyle name="Separador de milhares 5 2 5 2 2 3 2 2" xfId="16476" xr:uid="{A2A2B6E8-9315-432A-8B3C-D728B6A7CEF7}"/>
    <cellStyle name="Separador de milhares 5 2 5 2 2 3 3" xfId="15015" xr:uid="{895BDAA4-AAFA-4A4C-8A69-C469303D7E23}"/>
    <cellStyle name="Separador de milhares 5 2 5 2 3" xfId="11169" xr:uid="{68C4741F-C4B1-47E8-849B-EAE1D867F22A}"/>
    <cellStyle name="Separador de milhares 5 2 5 2 3 2" xfId="12121" xr:uid="{93C72398-CD52-45B0-ADC1-3D441E30B85A}"/>
    <cellStyle name="Separador de milhares 5 2 5 2 3 2 2" xfId="14022" xr:uid="{0DE95DDD-8261-4FFB-A33D-D4FE7AEA455E}"/>
    <cellStyle name="Separador de milhares 5 2 5 2 3 2 2 2" xfId="16874" xr:uid="{6F0A92D4-ED03-453C-BF3B-26D9B83B790D}"/>
    <cellStyle name="Separador de milhares 5 2 5 2 3 2 3" xfId="15413" xr:uid="{CB9B98E2-A6E1-4BD7-A80B-BE4D1E9A90A1}"/>
    <cellStyle name="Separador de milhares 5 2 5 2 3 3" xfId="13222" xr:uid="{8D9372D6-DC81-4860-956A-8D30EFD654C4}"/>
    <cellStyle name="Separador de milhares 5 2 5 2 3 3 2" xfId="16076" xr:uid="{A404CDFF-9160-4D1F-ACAC-7FDF401E421B}"/>
    <cellStyle name="Separador de milhares 5 2 5 2 3 4" xfId="14615" xr:uid="{902981EF-093E-4FEF-98E3-247AF2F2892A}"/>
    <cellStyle name="Separador de milhares 5 2 5 2 4" xfId="11720" xr:uid="{07FD4962-E3FE-4251-B541-34A184A33FA7}"/>
    <cellStyle name="Separador de milhares 5 2 5 2 4 2" xfId="13623" xr:uid="{3E7F5D1F-22C3-4246-BB5B-E438D4E26587}"/>
    <cellStyle name="Separador de milhares 5 2 5 2 4 2 2" xfId="16475" xr:uid="{B88E892E-2143-46CA-AF5F-CF5061C15525}"/>
    <cellStyle name="Separador de milhares 5 2 5 2 4 3" xfId="15014" xr:uid="{C677F8A4-538E-45EB-899B-A7D5FF797F74}"/>
    <cellStyle name="Separador de milhares 5 2 5 3" xfId="10194" xr:uid="{C0A22B77-00CF-4C0A-A1AA-C0D3D8E84627}"/>
    <cellStyle name="Separador de milhares 5 2 5 3 2" xfId="10195" xr:uid="{74B08B1D-C9C1-4ABA-A67F-33617227325A}"/>
    <cellStyle name="Separador de milhares 5 2 5 3 2 2" xfId="11172" xr:uid="{9301A3C2-5F22-43A6-87E7-F541EE2D2A86}"/>
    <cellStyle name="Separador de milhares 5 2 5 3 2 2 2" xfId="12124" xr:uid="{97797160-F270-4740-BC27-0196C110643D}"/>
    <cellStyle name="Separador de milhares 5 2 5 3 2 2 2 2" xfId="14025" xr:uid="{DCF5440F-B349-4974-ADA0-DDBFB3CA644C}"/>
    <cellStyle name="Separador de milhares 5 2 5 3 2 2 2 2 2" xfId="16877" xr:uid="{8D79D260-6BC9-4494-B99C-780DB55F7F1F}"/>
    <cellStyle name="Separador de milhares 5 2 5 3 2 2 2 3" xfId="15416" xr:uid="{5DA0441B-1B37-43CC-9E7A-00A7AE0E4B6E}"/>
    <cellStyle name="Separador de milhares 5 2 5 3 2 2 3" xfId="13225" xr:uid="{6F13B3DA-5904-47A9-8E8B-C7B53B6F43F3}"/>
    <cellStyle name="Separador de milhares 5 2 5 3 2 2 3 2" xfId="16079" xr:uid="{C855E3F4-069B-41F1-B998-77AC6AAD6674}"/>
    <cellStyle name="Separador de milhares 5 2 5 3 2 2 4" xfId="14618" xr:uid="{83F4F771-43F4-4E49-A5AE-78F40BBA6E2A}"/>
    <cellStyle name="Separador de milhares 5 2 5 3 2 3" xfId="11723" xr:uid="{D1170B93-B1A4-4A25-85D2-F656590A92A6}"/>
    <cellStyle name="Separador de milhares 5 2 5 3 2 3 2" xfId="13626" xr:uid="{9A726CCA-A85F-480A-8D69-3E8FAADC1E59}"/>
    <cellStyle name="Separador de milhares 5 2 5 3 2 3 2 2" xfId="16478" xr:uid="{7FD91478-A1CD-4632-A4B1-B7BEDA236EE7}"/>
    <cellStyle name="Separador de milhares 5 2 5 3 2 3 3" xfId="15017" xr:uid="{C0E0604E-A596-414C-B9AF-2F9FA6840E63}"/>
    <cellStyle name="Separador de milhares 5 2 5 3 3" xfId="11171" xr:uid="{CB5FEB10-F554-4182-B9C1-73553CE193DD}"/>
    <cellStyle name="Separador de milhares 5 2 5 3 3 2" xfId="12123" xr:uid="{30EF6467-830A-49B0-BED9-912059346AE4}"/>
    <cellStyle name="Separador de milhares 5 2 5 3 3 2 2" xfId="14024" xr:uid="{13035DC5-0EEA-408C-94C0-DAA5F41E5475}"/>
    <cellStyle name="Separador de milhares 5 2 5 3 3 2 2 2" xfId="16876" xr:uid="{E231E252-A44B-49DE-9303-53D7286C9C25}"/>
    <cellStyle name="Separador de milhares 5 2 5 3 3 2 3" xfId="15415" xr:uid="{F766067D-DC6F-4762-87A7-DEC89F2B9D15}"/>
    <cellStyle name="Separador de milhares 5 2 5 3 3 3" xfId="13224" xr:uid="{2956F83D-D63F-42FB-90C4-84E652657CA4}"/>
    <cellStyle name="Separador de milhares 5 2 5 3 3 3 2" xfId="16078" xr:uid="{F644DD9F-7E18-463A-97C6-2A65FD9FB67D}"/>
    <cellStyle name="Separador de milhares 5 2 5 3 3 4" xfId="14617" xr:uid="{C4F7641D-9062-4F3A-8E86-59CEA4E63412}"/>
    <cellStyle name="Separador de milhares 5 2 5 3 4" xfId="11722" xr:uid="{661609C1-4658-46D9-8408-539581B5EC84}"/>
    <cellStyle name="Separador de milhares 5 2 5 3 4 2" xfId="13625" xr:uid="{0978F7FC-4569-43EA-B413-6E0C70803012}"/>
    <cellStyle name="Separador de milhares 5 2 5 3 4 2 2" xfId="16477" xr:uid="{8191D0F2-9F99-4996-892A-F18F471583D9}"/>
    <cellStyle name="Separador de milhares 5 2 5 3 4 3" xfId="15016" xr:uid="{ECD80149-9BDC-4149-9A2E-EBFB1D038314}"/>
    <cellStyle name="Separador de milhares 5 2 5 4" xfId="10196" xr:uid="{FA103636-41B7-42A0-A98E-5E66D2B948F0}"/>
    <cellStyle name="Separador de milhares 5 2 5 4 2" xfId="11173" xr:uid="{F8853C44-ECD3-4EFC-AB0A-3968E9A490A7}"/>
    <cellStyle name="Separador de milhares 5 2 5 4 2 2" xfId="12125" xr:uid="{0DC64D57-32A2-47CC-8A41-354BFD11532B}"/>
    <cellStyle name="Separador de milhares 5 2 5 4 2 2 2" xfId="14026" xr:uid="{17C6D54E-1B63-4041-B9EB-696B24AE1FC6}"/>
    <cellStyle name="Separador de milhares 5 2 5 4 2 2 2 2" xfId="16878" xr:uid="{A7DB9C03-3394-4C82-8FB0-79F28BB42C8D}"/>
    <cellStyle name="Separador de milhares 5 2 5 4 2 2 3" xfId="15417" xr:uid="{92443185-F0A2-43FB-A3E0-385689726D93}"/>
    <cellStyle name="Separador de milhares 5 2 5 4 2 3" xfId="13226" xr:uid="{F4343DEF-9E8A-4F86-930F-CFF8135BC5D6}"/>
    <cellStyle name="Separador de milhares 5 2 5 4 2 3 2" xfId="16080" xr:uid="{6097AA88-D359-4F29-8C00-AEF28FC2B093}"/>
    <cellStyle name="Separador de milhares 5 2 5 4 2 4" xfId="14619" xr:uid="{50B63889-8E71-4319-9149-17B6AD9922EA}"/>
    <cellStyle name="Separador de milhares 5 2 5 4 3" xfId="11724" xr:uid="{1AAEEA5A-8CA6-4CF9-8344-E27C4245805D}"/>
    <cellStyle name="Separador de milhares 5 2 5 4 3 2" xfId="13627" xr:uid="{637BB4B9-84E4-4C94-AA82-8FBFE12658F8}"/>
    <cellStyle name="Separador de milhares 5 2 5 4 3 2 2" xfId="16479" xr:uid="{B496857F-F737-46A6-B7E4-61F76167B369}"/>
    <cellStyle name="Separador de milhares 5 2 5 4 3 3" xfId="15018" xr:uid="{6AE702F1-BB5A-4D34-BBE5-60848A9BFF8D}"/>
    <cellStyle name="Separador de milhares 5 2 5 5" xfId="11168" xr:uid="{1CA9C369-214C-480C-A11B-F0FA5D08A40A}"/>
    <cellStyle name="Separador de milhares 5 2 5 5 2" xfId="12120" xr:uid="{D80B146D-E725-4A64-A6EB-327129530B57}"/>
    <cellStyle name="Separador de milhares 5 2 5 5 2 2" xfId="14021" xr:uid="{072A705E-C11B-4545-981F-64B07C6B5E40}"/>
    <cellStyle name="Separador de milhares 5 2 5 5 2 2 2" xfId="16873" xr:uid="{AF5B7ECA-D417-461F-BD28-A6CE3E275EC7}"/>
    <cellStyle name="Separador de milhares 5 2 5 5 2 3" xfId="15412" xr:uid="{A715932C-8D1C-477E-AC64-E0DFE35727FC}"/>
    <cellStyle name="Separador de milhares 5 2 5 5 3" xfId="13221" xr:uid="{705C685E-0BAB-4D2A-92E7-F0D3D8A99D94}"/>
    <cellStyle name="Separador de milhares 5 2 5 5 3 2" xfId="16075" xr:uid="{983D3301-54F2-4A3A-A27C-8929EDCF790A}"/>
    <cellStyle name="Separador de milhares 5 2 5 5 4" xfId="14614" xr:uid="{234273FA-AB7F-4FC8-B21D-055E4AEAE03E}"/>
    <cellStyle name="Separador de milhares 5 2 5 6" xfId="11719" xr:uid="{CE00FBD0-1628-46A1-A0EE-1CECA14C7690}"/>
    <cellStyle name="Separador de milhares 5 2 5 6 2" xfId="13622" xr:uid="{E060ECC9-896E-4761-B7DE-A587C4DC0D25}"/>
    <cellStyle name="Separador de milhares 5 2 5 6 2 2" xfId="16474" xr:uid="{DDFB0FA0-FCA6-4005-8D75-8B68F8B46A50}"/>
    <cellStyle name="Separador de milhares 5 2 5 6 3" xfId="15013" xr:uid="{A83CFC69-372A-45FE-99A6-9FDD664611A5}"/>
    <cellStyle name="Separador de milhares 5 2 6" xfId="10197" xr:uid="{2775B95D-7CB3-4458-BB79-C03552B3601D}"/>
    <cellStyle name="Separador de milhares 5 2 6 2" xfId="10198" xr:uid="{BCB47767-D921-44BA-A1CE-7D84E10FA106}"/>
    <cellStyle name="Separador de milhares 5 2 6 2 2" xfId="11175" xr:uid="{E5D5C596-D476-452E-9BC2-80523DA920DB}"/>
    <cellStyle name="Separador de milhares 5 2 6 2 2 2" xfId="12127" xr:uid="{287F3D6A-D8C4-47BE-A54C-8D99FEE4E778}"/>
    <cellStyle name="Separador de milhares 5 2 6 2 2 2 2" xfId="14028" xr:uid="{E95BD83A-96F2-40FA-B324-11E6FC250C6F}"/>
    <cellStyle name="Separador de milhares 5 2 6 2 2 2 2 2" xfId="16880" xr:uid="{9A23EF1A-42BC-437D-99DA-456362437228}"/>
    <cellStyle name="Separador de milhares 5 2 6 2 2 2 3" xfId="15419" xr:uid="{E49EEE0C-2BC4-46B5-9149-18C5304C4311}"/>
    <cellStyle name="Separador de milhares 5 2 6 2 2 3" xfId="13228" xr:uid="{B95E9318-BB7A-45BD-AEAA-666D552ED3E5}"/>
    <cellStyle name="Separador de milhares 5 2 6 2 2 3 2" xfId="16082" xr:uid="{D6338EE2-2324-48D9-8EB3-41937D23D12B}"/>
    <cellStyle name="Separador de milhares 5 2 6 2 2 4" xfId="14621" xr:uid="{C8DCC49E-A9E0-4311-8824-1D9C6A342888}"/>
    <cellStyle name="Separador de milhares 5 2 6 2 3" xfId="11726" xr:uid="{E8A01887-41AC-4C3C-A0CF-82C6D7EBA323}"/>
    <cellStyle name="Separador de milhares 5 2 6 2 3 2" xfId="13629" xr:uid="{1A2A4087-F7D8-4521-988E-56F0781BA29F}"/>
    <cellStyle name="Separador de milhares 5 2 6 2 3 2 2" xfId="16481" xr:uid="{038CA8ED-239A-4935-B9E4-002F4042B5C9}"/>
    <cellStyle name="Separador de milhares 5 2 6 2 3 3" xfId="15020" xr:uid="{3C5A7B13-2A47-434E-A5D0-38CCC48C8195}"/>
    <cellStyle name="Separador de milhares 5 2 6 3" xfId="11174" xr:uid="{C15B37E8-4AE9-4844-8E04-46DC828F15F1}"/>
    <cellStyle name="Separador de milhares 5 2 6 3 2" xfId="12126" xr:uid="{7364C2DD-060B-4034-A9EA-B2B857E461BB}"/>
    <cellStyle name="Separador de milhares 5 2 6 3 2 2" xfId="14027" xr:uid="{633DE27B-4987-4C6D-96BC-D61CC26AC33A}"/>
    <cellStyle name="Separador de milhares 5 2 6 3 2 2 2" xfId="16879" xr:uid="{89D59CA2-9802-4FB9-AADF-40E1A5E76DCE}"/>
    <cellStyle name="Separador de milhares 5 2 6 3 2 3" xfId="15418" xr:uid="{126DA74E-F60E-4E53-9D77-03EE5279A05A}"/>
    <cellStyle name="Separador de milhares 5 2 6 3 3" xfId="13227" xr:uid="{1C294F8C-2E77-4D08-8B29-6B16B2CAA8C4}"/>
    <cellStyle name="Separador de milhares 5 2 6 3 3 2" xfId="16081" xr:uid="{69DBF4BB-BC3B-4289-AAF0-2B2CBA8FE95C}"/>
    <cellStyle name="Separador de milhares 5 2 6 3 4" xfId="14620" xr:uid="{337E5FE0-0E10-4AA3-B95E-223BD2F11C36}"/>
    <cellStyle name="Separador de milhares 5 2 6 4" xfId="11725" xr:uid="{290712B0-46E1-498A-9905-EEA067A79837}"/>
    <cellStyle name="Separador de milhares 5 2 6 4 2" xfId="13628" xr:uid="{457F7F19-86F5-41B0-B204-F6748B8A77F1}"/>
    <cellStyle name="Separador de milhares 5 2 6 4 2 2" xfId="16480" xr:uid="{47E13CC1-E7A9-44A1-A994-1C299A3C3EEA}"/>
    <cellStyle name="Separador de milhares 5 2 6 4 3" xfId="15019" xr:uid="{51A033A2-CFB2-43F8-AF89-C79991679681}"/>
    <cellStyle name="Separador de milhares 5 2 7" xfId="10199" xr:uid="{2D8AEF82-9876-42EC-BFB2-CCD4A5837B00}"/>
    <cellStyle name="Separador de milhares 5 2 7 2" xfId="10200" xr:uid="{5D24B09E-62AC-4529-B6DC-CE6B2B0BC3FC}"/>
    <cellStyle name="Separador de milhares 5 2 7 2 2" xfId="11177" xr:uid="{95D2D520-5457-47E0-9BE5-51FA69DA39A5}"/>
    <cellStyle name="Separador de milhares 5 2 7 2 2 2" xfId="12129" xr:uid="{02CE283E-78F6-4CFF-8D60-8FEC53E2EB65}"/>
    <cellStyle name="Separador de milhares 5 2 7 2 2 2 2" xfId="14030" xr:uid="{22E05B6A-C21B-446A-B989-628DACA77A2B}"/>
    <cellStyle name="Separador de milhares 5 2 7 2 2 2 2 2" xfId="16882" xr:uid="{B50244D2-8488-4949-B7EC-6BF47DA7D29B}"/>
    <cellStyle name="Separador de milhares 5 2 7 2 2 2 3" xfId="15421" xr:uid="{764079A5-EB27-451F-B4EC-E2B4FFA4C9B4}"/>
    <cellStyle name="Separador de milhares 5 2 7 2 2 3" xfId="13230" xr:uid="{FE95DA96-E669-4E6A-ADF0-3C43534EFC30}"/>
    <cellStyle name="Separador de milhares 5 2 7 2 2 3 2" xfId="16084" xr:uid="{7C73F330-073D-41A2-8BB7-365AF9CEC9D6}"/>
    <cellStyle name="Separador de milhares 5 2 7 2 2 4" xfId="14623" xr:uid="{F8152B4E-0A9B-411E-8F49-0E6703CB9409}"/>
    <cellStyle name="Separador de milhares 5 2 7 2 3" xfId="11728" xr:uid="{2623A94E-8D09-41BE-92C8-A83D191D2F33}"/>
    <cellStyle name="Separador de milhares 5 2 7 2 3 2" xfId="13631" xr:uid="{75C87CF9-7D7E-41E2-A542-CB7BF4ACC8D5}"/>
    <cellStyle name="Separador de milhares 5 2 7 2 3 2 2" xfId="16483" xr:uid="{0CAB3E7C-35F5-4265-B38D-F738F6186B23}"/>
    <cellStyle name="Separador de milhares 5 2 7 2 3 3" xfId="15022" xr:uid="{5DA473E2-101A-4937-A7E4-EC6243BB4A1B}"/>
    <cellStyle name="Separador de milhares 5 2 7 3" xfId="11176" xr:uid="{5811CCEC-608F-45BB-8E41-B68BF40008AB}"/>
    <cellStyle name="Separador de milhares 5 2 7 3 2" xfId="12128" xr:uid="{98CA39ED-0D6A-4004-9F8B-93CD4BAF4708}"/>
    <cellStyle name="Separador de milhares 5 2 7 3 2 2" xfId="14029" xr:uid="{895EC076-0A61-48A6-9086-8C23A6879308}"/>
    <cellStyle name="Separador de milhares 5 2 7 3 2 2 2" xfId="16881" xr:uid="{A79A0B41-2AC8-4C06-A14C-B108BE5066C4}"/>
    <cellStyle name="Separador de milhares 5 2 7 3 2 3" xfId="15420" xr:uid="{C93BB08D-D2EF-46E0-A7D8-BAB7D11721A8}"/>
    <cellStyle name="Separador de milhares 5 2 7 3 3" xfId="13229" xr:uid="{18779A9F-9CF3-40F7-B8A1-9D492859069E}"/>
    <cellStyle name="Separador de milhares 5 2 7 3 3 2" xfId="16083" xr:uid="{68D9F6C1-72BF-4919-8528-531945DF409B}"/>
    <cellStyle name="Separador de milhares 5 2 7 3 4" xfId="14622" xr:uid="{39206FD7-F679-4FCC-BC24-3418C22A737B}"/>
    <cellStyle name="Separador de milhares 5 2 7 4" xfId="11727" xr:uid="{FBF88E4B-EEA1-4E01-A25D-A8BD6FF2AB8A}"/>
    <cellStyle name="Separador de milhares 5 2 7 4 2" xfId="13630" xr:uid="{4B63AD0D-3C37-497C-9A09-3D4F5A666F61}"/>
    <cellStyle name="Separador de milhares 5 2 7 4 2 2" xfId="16482" xr:uid="{A331EB84-33FC-4029-9541-6951E7E5BA18}"/>
    <cellStyle name="Separador de milhares 5 2 7 4 3" xfId="15021" xr:uid="{4051D1CE-B127-451A-94C9-0CA4F4EFCF9B}"/>
    <cellStyle name="Separador de milhares 5 2 8" xfId="10201" xr:uid="{E67D02FA-9CE0-4594-A123-F8213EE76250}"/>
    <cellStyle name="Separador de milhares 5 2 8 2" xfId="11178" xr:uid="{3FB2868D-426A-4E6E-8F3B-7DE464D1FA32}"/>
    <cellStyle name="Separador de milhares 5 2 8 2 2" xfId="12130" xr:uid="{2DD6ADDB-34AF-4EC9-A6CA-77D50BDA82D6}"/>
    <cellStyle name="Separador de milhares 5 2 8 2 2 2" xfId="14031" xr:uid="{4561426B-2102-4569-A9B8-9E747AD94387}"/>
    <cellStyle name="Separador de milhares 5 2 8 2 2 2 2" xfId="16883" xr:uid="{BAA6166F-CD99-4496-B820-B73CD3925A90}"/>
    <cellStyle name="Separador de milhares 5 2 8 2 2 3" xfId="15422" xr:uid="{7212E525-5725-4BF0-A440-D2283EE4EF70}"/>
    <cellStyle name="Separador de milhares 5 2 8 2 3" xfId="13231" xr:uid="{A7CB12B9-934F-4B7F-A7EE-2B9DB79479DF}"/>
    <cellStyle name="Separador de milhares 5 2 8 2 3 2" xfId="16085" xr:uid="{7E2429D8-1C5F-4EB9-8F0C-F4B7F56CBD92}"/>
    <cellStyle name="Separador de milhares 5 2 8 2 4" xfId="14624" xr:uid="{C5E5E5F7-BED0-4169-9412-A8E461A24F94}"/>
    <cellStyle name="Separador de milhares 5 2 8 3" xfId="11729" xr:uid="{A378462D-11FE-49BC-94B3-282287242C34}"/>
    <cellStyle name="Separador de milhares 5 2 8 3 2" xfId="13632" xr:uid="{845B3970-389A-4090-85C3-BFFCF583C1C2}"/>
    <cellStyle name="Separador de milhares 5 2 8 3 2 2" xfId="16484" xr:uid="{FFBFC7BA-0A01-490D-9E62-8189D7ACA79B}"/>
    <cellStyle name="Separador de milhares 5 2 8 3 3" xfId="15023" xr:uid="{40D46DE1-9E94-4490-AF47-6F84B8A88DAF}"/>
    <cellStyle name="Separador de milhares 5 2 9" xfId="10640" xr:uid="{5093F46D-B5ED-411C-BEFC-462BBB6FD1B1}"/>
    <cellStyle name="Separador de milhares 5 2 9 2" xfId="11816" xr:uid="{ADF278E0-E7EC-4A9A-8DBA-4E7E4586A778}"/>
    <cellStyle name="Separador de milhares 5 2 9 2 2" xfId="13717" xr:uid="{502484AB-33AC-454F-AD02-83105CD13E9E}"/>
    <cellStyle name="Separador de milhares 5 2 9 2 2 2" xfId="16569" xr:uid="{1D352F21-3E1C-45F7-B183-AAF4167F1089}"/>
    <cellStyle name="Separador de milhares 5 2 9 2 3" xfId="15108" xr:uid="{0D0791CB-3C52-4D4B-A4C7-54313954E496}"/>
    <cellStyle name="Separador de milhares 5 2 9 3" xfId="12827" xr:uid="{B6FE8B03-E38C-4D85-904A-C24DA40B22B9}"/>
    <cellStyle name="Separador de milhares 5 2 9 3 2" xfId="15704" xr:uid="{DD62DA80-2F02-46F5-85D1-F6427A79DDA4}"/>
    <cellStyle name="Separador de milhares 5 2 9 4" xfId="14310" xr:uid="{9FC2DDDF-3FEA-411C-BA4E-CD5A07E4F3AC}"/>
    <cellStyle name="Separador de milhares 5 3" xfId="10202" xr:uid="{9FB4CE3E-6A6C-4378-9EF4-723E51DB25CC}"/>
    <cellStyle name="Separador de milhares 5 3 2" xfId="10203" xr:uid="{A40F88B9-1092-4358-BFD0-2EEAB993C512}"/>
    <cellStyle name="Separador de milhares 5 3 2 2" xfId="10204" xr:uid="{5C4E61BF-78E6-4C4E-B86A-86C2754D07F4}"/>
    <cellStyle name="Separador de milhares 5 3 2 2 2" xfId="11181" xr:uid="{2B54B44A-1C0E-484A-B8D7-2BAA8BC40C08}"/>
    <cellStyle name="Separador de milhares 5 3 2 2 2 2" xfId="12133" xr:uid="{6034C055-91ED-40BD-9AEF-9491B8F41D0A}"/>
    <cellStyle name="Separador de milhares 5 3 2 2 2 2 2" xfId="14034" xr:uid="{B97D9DC7-7392-487B-B592-EB7D78235C10}"/>
    <cellStyle name="Separador de milhares 5 3 2 2 2 2 2 2" xfId="16886" xr:uid="{7898226F-3416-439A-92A0-EEAC9513B640}"/>
    <cellStyle name="Separador de milhares 5 3 2 2 2 2 3" xfId="15425" xr:uid="{96A8F8C6-9523-4622-81EE-8608AB93F6E0}"/>
    <cellStyle name="Separador de milhares 5 3 2 2 2 3" xfId="13234" xr:uid="{F1E77331-5BC6-4534-A3FC-16DFAD4AE322}"/>
    <cellStyle name="Separador de milhares 5 3 2 2 2 3 2" xfId="16088" xr:uid="{BC819490-EAAF-453F-B7A6-040BE14D9861}"/>
    <cellStyle name="Separador de milhares 5 3 2 2 2 4" xfId="14627" xr:uid="{DFCDBD3A-DAD8-41DF-AEF9-6E9849BA4C29}"/>
    <cellStyle name="Separador de milhares 5 3 2 2 3" xfId="11732" xr:uid="{E2358206-3AD4-4E10-89E0-D01233343486}"/>
    <cellStyle name="Separador de milhares 5 3 2 2 3 2" xfId="13635" xr:uid="{8AE7A07A-C443-458F-AEE7-9B173868649E}"/>
    <cellStyle name="Separador de milhares 5 3 2 2 3 2 2" xfId="16487" xr:uid="{00FAAAE6-47CA-45CC-A7EC-1A6D9DDC8370}"/>
    <cellStyle name="Separador de milhares 5 3 2 2 3 3" xfId="15026" xr:uid="{BEB1F3CA-BC8F-4043-8E10-05C11BAE4050}"/>
    <cellStyle name="Separador de milhares 5 3 2 3" xfId="11180" xr:uid="{9A3FA367-A84C-499E-B296-2058802E0CBE}"/>
    <cellStyle name="Separador de milhares 5 3 2 3 2" xfId="12132" xr:uid="{19189D5E-B7D2-4B4B-8377-35C956875237}"/>
    <cellStyle name="Separador de milhares 5 3 2 3 2 2" xfId="14033" xr:uid="{DC49A13A-C6B7-4817-AD50-4BDAB745C069}"/>
    <cellStyle name="Separador de milhares 5 3 2 3 2 2 2" xfId="16885" xr:uid="{1468BEC0-547B-4C0D-BCAB-75886663A382}"/>
    <cellStyle name="Separador de milhares 5 3 2 3 2 3" xfId="15424" xr:uid="{B4EACB42-CD0C-4D95-A88D-D64D922F31CA}"/>
    <cellStyle name="Separador de milhares 5 3 2 3 3" xfId="13233" xr:uid="{FD839320-73AA-4366-8DC3-83B0ABF9500B}"/>
    <cellStyle name="Separador de milhares 5 3 2 3 3 2" xfId="16087" xr:uid="{3D3B6254-91A0-4E68-956B-CB8EEFDDCDC4}"/>
    <cellStyle name="Separador de milhares 5 3 2 3 4" xfId="14626" xr:uid="{EE4F0FA8-282F-4344-B01A-69ADE162FD80}"/>
    <cellStyle name="Separador de milhares 5 3 2 4" xfId="11731" xr:uid="{B1AD0248-014E-476C-A405-9C39D262CBC9}"/>
    <cellStyle name="Separador de milhares 5 3 2 4 2" xfId="13634" xr:uid="{F439B009-4D5B-49BD-A8E2-C6A7B21A147D}"/>
    <cellStyle name="Separador de milhares 5 3 2 4 2 2" xfId="16486" xr:uid="{067F457B-6273-4CC3-9812-167758A233B0}"/>
    <cellStyle name="Separador de milhares 5 3 2 4 3" xfId="15025" xr:uid="{DF50FD34-4A41-43D4-94EC-8B4E2649E728}"/>
    <cellStyle name="Separador de milhares 5 3 3" xfId="10205" xr:uid="{143F4FDA-043E-4FBD-8640-E426EA1DF61F}"/>
    <cellStyle name="Separador de milhares 5 3 3 2" xfId="10206" xr:uid="{BEF80CED-55FD-4FB8-8AF2-981F6F7B74EB}"/>
    <cellStyle name="Separador de milhares 5 3 3 2 2" xfId="11183" xr:uid="{A4449A2F-DDCB-4C4A-9244-E5B1089D2155}"/>
    <cellStyle name="Separador de milhares 5 3 3 2 2 2" xfId="12135" xr:uid="{C8DBB272-F6D2-4A72-93C2-729AFE79CB0C}"/>
    <cellStyle name="Separador de milhares 5 3 3 2 2 2 2" xfId="14036" xr:uid="{B96EAAAA-1B1A-48B0-8469-18B9562D5671}"/>
    <cellStyle name="Separador de milhares 5 3 3 2 2 2 2 2" xfId="16888" xr:uid="{81C7EF63-5E47-4678-8C6D-2FE525B46F10}"/>
    <cellStyle name="Separador de milhares 5 3 3 2 2 2 3" xfId="15427" xr:uid="{AEB5657E-085F-4B2C-B0DC-337D506B63E3}"/>
    <cellStyle name="Separador de milhares 5 3 3 2 2 3" xfId="13236" xr:uid="{F8E481A1-2C69-4BA4-9FBE-F754D5BF47DA}"/>
    <cellStyle name="Separador de milhares 5 3 3 2 2 3 2" xfId="16090" xr:uid="{B056F378-0341-4B14-9EDB-480A4048F8BB}"/>
    <cellStyle name="Separador de milhares 5 3 3 2 2 4" xfId="14629" xr:uid="{D0C5A657-69AE-4643-8552-B6228698C786}"/>
    <cellStyle name="Separador de milhares 5 3 3 2 3" xfId="11734" xr:uid="{2B6E954B-2E59-4383-B3E0-B21F6AC48697}"/>
    <cellStyle name="Separador de milhares 5 3 3 2 3 2" xfId="13637" xr:uid="{5AB87BC4-8989-4060-B78D-E6A76DA57CD8}"/>
    <cellStyle name="Separador de milhares 5 3 3 2 3 2 2" xfId="16489" xr:uid="{E2D33A15-1A02-48F2-9AEE-CFD3DB5BC6E6}"/>
    <cellStyle name="Separador de milhares 5 3 3 2 3 3" xfId="15028" xr:uid="{A8649DEA-F9BD-4AB0-A554-14D33E96F4CE}"/>
    <cellStyle name="Separador de milhares 5 3 3 3" xfId="11182" xr:uid="{DB7A3889-0B0F-41A8-944A-AD835301D803}"/>
    <cellStyle name="Separador de milhares 5 3 3 3 2" xfId="12134" xr:uid="{E3D43D71-7DDC-47F1-B311-EA6D6247A617}"/>
    <cellStyle name="Separador de milhares 5 3 3 3 2 2" xfId="14035" xr:uid="{6D6FAFB2-4D39-4140-AB25-E9F3E46C4211}"/>
    <cellStyle name="Separador de milhares 5 3 3 3 2 2 2" xfId="16887" xr:uid="{912B2D20-457A-4BEA-84D8-82AE925800F2}"/>
    <cellStyle name="Separador de milhares 5 3 3 3 2 3" xfId="15426" xr:uid="{6F66E76E-3D9A-4FBB-9215-5A7366614435}"/>
    <cellStyle name="Separador de milhares 5 3 3 3 3" xfId="13235" xr:uid="{229534E2-A872-4BC0-882C-8552273C2EE5}"/>
    <cellStyle name="Separador de milhares 5 3 3 3 3 2" xfId="16089" xr:uid="{2C927046-256E-41E9-921C-202DD43F064D}"/>
    <cellStyle name="Separador de milhares 5 3 3 3 4" xfId="14628" xr:uid="{757FE06C-A3C8-4C8C-B754-34AE0F9E2F9B}"/>
    <cellStyle name="Separador de milhares 5 3 3 4" xfId="11733" xr:uid="{A05F24B0-8CCF-4D47-87B6-E2F12A5502F7}"/>
    <cellStyle name="Separador de milhares 5 3 3 4 2" xfId="13636" xr:uid="{11D1DCB4-6CD5-44DD-BB46-87D58966EDA0}"/>
    <cellStyle name="Separador de milhares 5 3 3 4 2 2" xfId="16488" xr:uid="{3618543A-ADD8-4007-A593-9E4085D11B0B}"/>
    <cellStyle name="Separador de milhares 5 3 3 4 3" xfId="15027" xr:uid="{C079B862-F5F7-4703-829E-62D2353383C3}"/>
    <cellStyle name="Separador de milhares 5 3 4" xfId="10207" xr:uid="{0DB56BFE-F0C9-4815-85D2-1333AB7E28E3}"/>
    <cellStyle name="Separador de milhares 5 3 4 2" xfId="11184" xr:uid="{BFDB8B8E-BC76-4B2D-B7EC-052B3A1B5866}"/>
    <cellStyle name="Separador de milhares 5 3 4 2 2" xfId="12136" xr:uid="{D69AF9BA-7F6E-4505-A838-FA4389456C76}"/>
    <cellStyle name="Separador de milhares 5 3 4 2 2 2" xfId="14037" xr:uid="{5AD1E2D7-A311-41AD-AAB6-AFFDF96828A5}"/>
    <cellStyle name="Separador de milhares 5 3 4 2 2 2 2" xfId="16889" xr:uid="{CE91B34E-0017-4BAF-8AF3-A7E3B45117D5}"/>
    <cellStyle name="Separador de milhares 5 3 4 2 2 3" xfId="15428" xr:uid="{B4A5CEEE-91B8-434D-8DBA-0BE4639EBD32}"/>
    <cellStyle name="Separador de milhares 5 3 4 2 3" xfId="13237" xr:uid="{9156175D-229B-41E1-A109-AED3DAD40C28}"/>
    <cellStyle name="Separador de milhares 5 3 4 2 3 2" xfId="16091" xr:uid="{E13817EA-DAA3-495D-99B9-02D543776D54}"/>
    <cellStyle name="Separador de milhares 5 3 4 2 4" xfId="14630" xr:uid="{0CC895AE-F8AE-4A69-8088-226F34C02319}"/>
    <cellStyle name="Separador de milhares 5 3 4 3" xfId="11735" xr:uid="{709218FD-F290-4D8E-9227-0C8107CFEBAE}"/>
    <cellStyle name="Separador de milhares 5 3 4 3 2" xfId="13638" xr:uid="{840B0D86-D171-46CF-B09F-96A3AB1829FF}"/>
    <cellStyle name="Separador de milhares 5 3 4 3 2 2" xfId="16490" xr:uid="{7DCEFC4C-F848-4419-89A8-EF3CA033CECE}"/>
    <cellStyle name="Separador de milhares 5 3 4 3 3" xfId="15029" xr:uid="{5C822BE5-D355-4A84-9453-3B2D708BF67B}"/>
    <cellStyle name="Separador de milhares 5 3 5" xfId="11179" xr:uid="{9B1861DB-42A5-4645-AD16-CDC4CA71A8D2}"/>
    <cellStyle name="Separador de milhares 5 3 5 2" xfId="12131" xr:uid="{6E5D8533-D689-49B0-A85A-50093AF847D7}"/>
    <cellStyle name="Separador de milhares 5 3 5 2 2" xfId="14032" xr:uid="{E136F8E1-7D42-4ED4-9E24-3941AE7622E1}"/>
    <cellStyle name="Separador de milhares 5 3 5 2 2 2" xfId="16884" xr:uid="{F05E37C4-DA47-4101-9272-D66D3859656C}"/>
    <cellStyle name="Separador de milhares 5 3 5 2 3" xfId="15423" xr:uid="{CC335B8A-E258-40CF-9751-78512953DE99}"/>
    <cellStyle name="Separador de milhares 5 3 5 3" xfId="13232" xr:uid="{646E7B44-8100-4CD1-B78E-B18005D201E5}"/>
    <cellStyle name="Separador de milhares 5 3 5 3 2" xfId="16086" xr:uid="{99D61271-D6B4-4AB4-81D6-CFBB17E3A26D}"/>
    <cellStyle name="Separador de milhares 5 3 5 4" xfId="14625" xr:uid="{458F2A33-0EC5-45A1-B868-8D36210719D8}"/>
    <cellStyle name="Separador de milhares 5 3 6" xfId="11730" xr:uid="{3F899DEB-2B3C-4126-A362-73572777D317}"/>
    <cellStyle name="Separador de milhares 5 3 6 2" xfId="13633" xr:uid="{A7F7D47F-85DF-44C3-80A2-53B46D3E84DB}"/>
    <cellStyle name="Separador de milhares 5 3 6 2 2" xfId="16485" xr:uid="{061662EF-0785-43B2-A895-6BC348A84B6B}"/>
    <cellStyle name="Separador de milhares 5 3 6 3" xfId="15024" xr:uid="{104868F3-509F-4790-96B1-0EA5447AAC79}"/>
    <cellStyle name="Separador de milhares 5 4" xfId="10208" xr:uid="{52CA277D-F5A9-46C3-8C79-F2B4E70171E4}"/>
    <cellStyle name="Separador de milhares 5 4 2" xfId="10209" xr:uid="{BCE1FF03-B97A-4522-AECE-A4ED59670BF3}"/>
    <cellStyle name="Separador de milhares 5 4 2 2" xfId="10210" xr:uid="{DF7177F1-C45B-492D-A5ED-56D24347328F}"/>
    <cellStyle name="Separador de milhares 5 4 2 2 2" xfId="11187" xr:uid="{9A43C059-151D-44A2-AA7D-A7D5FC578477}"/>
    <cellStyle name="Separador de milhares 5 4 2 2 2 2" xfId="12139" xr:uid="{B351FE3A-37C4-43DA-9433-628BC440CCB2}"/>
    <cellStyle name="Separador de milhares 5 4 2 2 2 2 2" xfId="14040" xr:uid="{0EABD2FB-3987-4A7C-BBA6-9405591BC79F}"/>
    <cellStyle name="Separador de milhares 5 4 2 2 2 2 2 2" xfId="16892" xr:uid="{2123CB88-B993-44FA-987E-B586580F61E0}"/>
    <cellStyle name="Separador de milhares 5 4 2 2 2 2 3" xfId="15431" xr:uid="{C2AAF944-DF39-4AAE-9096-2F4243DFC1B3}"/>
    <cellStyle name="Separador de milhares 5 4 2 2 2 3" xfId="13240" xr:uid="{33B5D8CE-8EFC-4A22-AC92-BCFBBD98183A}"/>
    <cellStyle name="Separador de milhares 5 4 2 2 2 3 2" xfId="16094" xr:uid="{E6AAF87F-2252-4F65-B106-5F0F4201E7AA}"/>
    <cellStyle name="Separador de milhares 5 4 2 2 2 4" xfId="14633" xr:uid="{6B63CD7A-03D9-43FD-8540-48FF19044379}"/>
    <cellStyle name="Separador de milhares 5 4 2 2 3" xfId="11738" xr:uid="{77738B86-75B6-47D4-8EAC-C4F858D111D0}"/>
    <cellStyle name="Separador de milhares 5 4 2 2 3 2" xfId="13641" xr:uid="{05D7A002-440B-4C79-A5CC-B350F308CC2A}"/>
    <cellStyle name="Separador de milhares 5 4 2 2 3 2 2" xfId="16493" xr:uid="{A872C851-B25B-47E7-96FB-01542F0014EB}"/>
    <cellStyle name="Separador de milhares 5 4 2 2 3 3" xfId="15032" xr:uid="{1CED9D0C-0772-444D-B668-05D02F773811}"/>
    <cellStyle name="Separador de milhares 5 4 2 3" xfId="11186" xr:uid="{D11F171F-7350-43AA-859A-115CCE0C2E90}"/>
    <cellStyle name="Separador de milhares 5 4 2 3 2" xfId="12138" xr:uid="{A0A6E40F-9460-4CBE-B475-2BB7ACD04CF7}"/>
    <cellStyle name="Separador de milhares 5 4 2 3 2 2" xfId="14039" xr:uid="{D871C205-403D-4128-8DB2-A7921D657D4B}"/>
    <cellStyle name="Separador de milhares 5 4 2 3 2 2 2" xfId="16891" xr:uid="{0700EB86-A9AD-42C8-A568-FFD77B9144E6}"/>
    <cellStyle name="Separador de milhares 5 4 2 3 2 3" xfId="15430" xr:uid="{9FA3F605-2C0B-4D60-8975-2FB4AB1029DD}"/>
    <cellStyle name="Separador de milhares 5 4 2 3 3" xfId="13239" xr:uid="{33AC02B7-D8DE-4B3F-A8C5-5DC25082DBEC}"/>
    <cellStyle name="Separador de milhares 5 4 2 3 3 2" xfId="16093" xr:uid="{EEE1890E-9DD7-4D54-992A-88B86A5AE03F}"/>
    <cellStyle name="Separador de milhares 5 4 2 3 4" xfId="14632" xr:uid="{CF8E8A48-9E0D-4556-8862-2D6B27D763F8}"/>
    <cellStyle name="Separador de milhares 5 4 2 4" xfId="11737" xr:uid="{F87D3D65-7F9D-42B3-B090-BE4F2032A5B5}"/>
    <cellStyle name="Separador de milhares 5 4 2 4 2" xfId="13640" xr:uid="{C75BECB2-0648-4B7F-ADA7-5208B8FE5316}"/>
    <cellStyle name="Separador de milhares 5 4 2 4 2 2" xfId="16492" xr:uid="{378A9C41-F6A2-4549-84F3-3AC34918A63F}"/>
    <cellStyle name="Separador de milhares 5 4 2 4 3" xfId="15031" xr:uid="{2E616F36-AF17-454F-8EE7-0BC390BA1F4C}"/>
    <cellStyle name="Separador de milhares 5 4 3" xfId="10211" xr:uid="{83103B9C-8FAE-43EB-BA76-31B9F7337EB0}"/>
    <cellStyle name="Separador de milhares 5 4 3 2" xfId="10212" xr:uid="{F008AD47-6D24-4258-86C6-CEE654148718}"/>
    <cellStyle name="Separador de milhares 5 4 3 2 2" xfId="11189" xr:uid="{7D1737E8-60C9-4906-87CA-AD39C596FE9A}"/>
    <cellStyle name="Separador de milhares 5 4 3 2 2 2" xfId="12141" xr:uid="{6C2E2D3E-C231-43EE-8876-2C804A8C0C88}"/>
    <cellStyle name="Separador de milhares 5 4 3 2 2 2 2" xfId="14042" xr:uid="{4883487D-603C-4852-8FFB-B295C0B6A41B}"/>
    <cellStyle name="Separador de milhares 5 4 3 2 2 2 2 2" xfId="16894" xr:uid="{A791D794-DDE7-4708-B91D-EF75822B973F}"/>
    <cellStyle name="Separador de milhares 5 4 3 2 2 2 3" xfId="15433" xr:uid="{098A7822-BBD9-4B58-80B2-4BDA9665F418}"/>
    <cellStyle name="Separador de milhares 5 4 3 2 2 3" xfId="13242" xr:uid="{F63C663C-58C0-4ACF-9C96-AEC891DD6957}"/>
    <cellStyle name="Separador de milhares 5 4 3 2 2 3 2" xfId="16096" xr:uid="{5CB9F6B9-E489-4903-B47D-0E9CEE117EC1}"/>
    <cellStyle name="Separador de milhares 5 4 3 2 2 4" xfId="14635" xr:uid="{7E78A95C-6FD8-4B14-B4A6-08787E13EE3E}"/>
    <cellStyle name="Separador de milhares 5 4 3 2 3" xfId="11740" xr:uid="{09D676ED-DECE-472E-9091-60C9AC9FD93D}"/>
    <cellStyle name="Separador de milhares 5 4 3 2 3 2" xfId="13643" xr:uid="{45C3BE91-227D-49AF-9C87-268D0857235A}"/>
    <cellStyle name="Separador de milhares 5 4 3 2 3 2 2" xfId="16495" xr:uid="{D1C698CF-38A3-417C-83FD-16E6820E962E}"/>
    <cellStyle name="Separador de milhares 5 4 3 2 3 3" xfId="15034" xr:uid="{E18C2538-280A-40F0-90EF-634891B46415}"/>
    <cellStyle name="Separador de milhares 5 4 3 3" xfId="11188" xr:uid="{8C9F74EC-D056-44C8-8DA7-C8F404CE9F21}"/>
    <cellStyle name="Separador de milhares 5 4 3 3 2" xfId="12140" xr:uid="{A22AA6E8-B5A4-4617-83C1-6ACEA5F7C455}"/>
    <cellStyle name="Separador de milhares 5 4 3 3 2 2" xfId="14041" xr:uid="{470671C3-2352-4EFA-8597-E528FA48D79E}"/>
    <cellStyle name="Separador de milhares 5 4 3 3 2 2 2" xfId="16893" xr:uid="{DFFB36A5-7CA3-4605-BB06-3CC6EAC9629A}"/>
    <cellStyle name="Separador de milhares 5 4 3 3 2 3" xfId="15432" xr:uid="{085ED5D9-399C-44A9-8EDA-21AAA2DEFB1C}"/>
    <cellStyle name="Separador de milhares 5 4 3 3 3" xfId="13241" xr:uid="{A13D748C-2022-4322-8BA0-83108F9047CD}"/>
    <cellStyle name="Separador de milhares 5 4 3 3 3 2" xfId="16095" xr:uid="{A3E6D573-EBEB-46BD-8EEC-23B692EB0E60}"/>
    <cellStyle name="Separador de milhares 5 4 3 3 4" xfId="14634" xr:uid="{AB4A81AD-2E9E-4FBA-8CE3-B5A68198FBFE}"/>
    <cellStyle name="Separador de milhares 5 4 3 4" xfId="11739" xr:uid="{B4C89A8B-66C8-4208-A7AC-7B977324244E}"/>
    <cellStyle name="Separador de milhares 5 4 3 4 2" xfId="13642" xr:uid="{69CF491D-EE0E-4B4C-A0AE-8E0D50AE9586}"/>
    <cellStyle name="Separador de milhares 5 4 3 4 2 2" xfId="16494" xr:uid="{58BF61B5-D1C0-46E3-9AAC-D787B6FE59EA}"/>
    <cellStyle name="Separador de milhares 5 4 3 4 3" xfId="15033" xr:uid="{19552E7C-443E-4556-9A21-0FE5DE9A1A4D}"/>
    <cellStyle name="Separador de milhares 5 4 4" xfId="10213" xr:uid="{4F5EA142-DCC9-46B8-B94C-F91CDEEAD888}"/>
    <cellStyle name="Separador de milhares 5 4 4 2" xfId="11190" xr:uid="{7D7D8239-F2FF-4320-AA9F-097D89E143F0}"/>
    <cellStyle name="Separador de milhares 5 4 4 2 2" xfId="12142" xr:uid="{1BCB0B63-2BAF-401F-A535-DDF61CB0D3E1}"/>
    <cellStyle name="Separador de milhares 5 4 4 2 2 2" xfId="14043" xr:uid="{1DE838CB-0BFC-4EA4-9EE9-AA954A39D835}"/>
    <cellStyle name="Separador de milhares 5 4 4 2 2 2 2" xfId="16895" xr:uid="{271A5821-F3CC-449C-9783-B2CCE006442C}"/>
    <cellStyle name="Separador de milhares 5 4 4 2 2 3" xfId="15434" xr:uid="{2BBE6951-99C7-4F43-A61C-581975749200}"/>
    <cellStyle name="Separador de milhares 5 4 4 2 3" xfId="13243" xr:uid="{4777182A-11D4-4818-B94C-36AF2CFF7EAD}"/>
    <cellStyle name="Separador de milhares 5 4 4 2 3 2" xfId="16097" xr:uid="{BB8B5709-EE21-426C-AE50-EFCB5F5F261D}"/>
    <cellStyle name="Separador de milhares 5 4 4 2 4" xfId="14636" xr:uid="{7908DAD2-5ABD-4500-900B-E6BFE793FCF8}"/>
    <cellStyle name="Separador de milhares 5 4 4 3" xfId="11741" xr:uid="{AFCA5666-1121-4265-ADFC-B0C554535583}"/>
    <cellStyle name="Separador de milhares 5 4 4 3 2" xfId="13644" xr:uid="{06DCBEE3-AF3B-41EF-AEDA-EE5293270AF2}"/>
    <cellStyle name="Separador de milhares 5 4 4 3 2 2" xfId="16496" xr:uid="{37529DE6-F9B8-4E5D-BA6C-ACE3118C9C89}"/>
    <cellStyle name="Separador de milhares 5 4 4 3 3" xfId="15035" xr:uid="{C411ACD9-8929-49D5-AB73-395B56D037A9}"/>
    <cellStyle name="Separador de milhares 5 4 5" xfId="11185" xr:uid="{1769512B-946A-42C3-BE10-19E1D2CFBC62}"/>
    <cellStyle name="Separador de milhares 5 4 5 2" xfId="12137" xr:uid="{3B848276-5424-4A69-8F0F-33245B2B4FF7}"/>
    <cellStyle name="Separador de milhares 5 4 5 2 2" xfId="14038" xr:uid="{D36A9BED-1DCE-4BD7-9A2C-CF27F8E7612D}"/>
    <cellStyle name="Separador de milhares 5 4 5 2 2 2" xfId="16890" xr:uid="{48F999A1-3FD2-4F0C-9DA3-3C4240625DED}"/>
    <cellStyle name="Separador de milhares 5 4 5 2 3" xfId="15429" xr:uid="{656CA82E-4BBF-4AB1-86BF-294D3A06E271}"/>
    <cellStyle name="Separador de milhares 5 4 5 3" xfId="13238" xr:uid="{DE4A39F0-22C4-45C1-ADCA-7A76EB987E14}"/>
    <cellStyle name="Separador de milhares 5 4 5 3 2" xfId="16092" xr:uid="{28AEBF7E-975F-4E36-B693-3B6D9FB6CAC0}"/>
    <cellStyle name="Separador de milhares 5 4 5 4" xfId="14631" xr:uid="{CB8F95F9-46A5-4133-B0E0-AA174413E445}"/>
    <cellStyle name="Separador de milhares 5 4 6" xfId="11736" xr:uid="{08929427-F091-4535-B753-13AE4955DDC8}"/>
    <cellStyle name="Separador de milhares 5 4 6 2" xfId="13639" xr:uid="{592C0A48-A338-467A-B0B9-ED17D47BAFAC}"/>
    <cellStyle name="Separador de milhares 5 4 6 2 2" xfId="16491" xr:uid="{EAAB7A49-AF7C-4CAF-AF9B-88A8142E33FA}"/>
    <cellStyle name="Separador de milhares 5 4 6 3" xfId="15030" xr:uid="{A81185B6-F2FF-499C-BC6D-2DC87088CFC7}"/>
    <cellStyle name="Separador de milhares 5 5" xfId="10214" xr:uid="{A2BBF67D-B072-4519-972D-9F5939CE1DEE}"/>
    <cellStyle name="Separador de milhares 5 5 2" xfId="10215" xr:uid="{8E1ED1CA-0C99-4A31-A26C-DEF8FCDF137C}"/>
    <cellStyle name="Separador de milhares 5 5 2 2" xfId="10216" xr:uid="{DB4B05F5-F469-474F-8556-8D5DC8CBB3B7}"/>
    <cellStyle name="Separador de milhares 5 5 2 2 2" xfId="11193" xr:uid="{E4BA2D34-4B58-4A6E-985A-424F3FE2ED17}"/>
    <cellStyle name="Separador de milhares 5 5 2 2 2 2" xfId="12145" xr:uid="{CAC6F330-28A7-4A01-A299-A5FC9CEB941C}"/>
    <cellStyle name="Separador de milhares 5 5 2 2 2 2 2" xfId="14046" xr:uid="{658A2345-F977-4DE7-A292-631FDEEE6A30}"/>
    <cellStyle name="Separador de milhares 5 5 2 2 2 2 2 2" xfId="16898" xr:uid="{A6978264-E346-4331-AF52-2EDFB474E773}"/>
    <cellStyle name="Separador de milhares 5 5 2 2 2 2 3" xfId="15437" xr:uid="{88DB2AAE-D44A-4113-9087-04AD3F3D39FF}"/>
    <cellStyle name="Separador de milhares 5 5 2 2 2 3" xfId="13246" xr:uid="{8823629A-8FA5-4980-A789-6B85AF396CBD}"/>
    <cellStyle name="Separador de milhares 5 5 2 2 2 3 2" xfId="16100" xr:uid="{B1BDBA66-D26B-47DA-8BF0-9B96BFC2F46A}"/>
    <cellStyle name="Separador de milhares 5 5 2 2 2 4" xfId="14639" xr:uid="{A010DC24-9215-49E4-8DFF-7516F31B5596}"/>
    <cellStyle name="Separador de milhares 5 5 2 2 3" xfId="11744" xr:uid="{CCC5EDD9-4E2A-435B-AA01-E8D3AB16D2AF}"/>
    <cellStyle name="Separador de milhares 5 5 2 2 3 2" xfId="13647" xr:uid="{D72DDB6A-7C66-4244-AC07-90E4CDD6AFFC}"/>
    <cellStyle name="Separador de milhares 5 5 2 2 3 2 2" xfId="16499" xr:uid="{62ED8553-990F-4B5E-AFC9-A0FA56EE47DF}"/>
    <cellStyle name="Separador de milhares 5 5 2 2 3 3" xfId="15038" xr:uid="{27CA7DC6-B0C1-43CF-81A8-C670561B95D7}"/>
    <cellStyle name="Separador de milhares 5 5 2 3" xfId="11192" xr:uid="{A246B147-0F45-42BB-9D79-AA6A823B715F}"/>
    <cellStyle name="Separador de milhares 5 5 2 3 2" xfId="12144" xr:uid="{ED99DAA3-C376-48B7-8536-4AA8A0C17994}"/>
    <cellStyle name="Separador de milhares 5 5 2 3 2 2" xfId="14045" xr:uid="{C9816D6E-7B3A-4FBB-B185-209652ED489F}"/>
    <cellStyle name="Separador de milhares 5 5 2 3 2 2 2" xfId="16897" xr:uid="{02020E4E-A718-4158-8636-27D3CDB531AD}"/>
    <cellStyle name="Separador de milhares 5 5 2 3 2 3" xfId="15436" xr:uid="{DF370057-F59F-404F-848A-2AE85D294678}"/>
    <cellStyle name="Separador de milhares 5 5 2 3 3" xfId="13245" xr:uid="{CC82E871-80D8-4D60-96E0-FFD62D3C4695}"/>
    <cellStyle name="Separador de milhares 5 5 2 3 3 2" xfId="16099" xr:uid="{BAC22292-AAC3-4C17-985E-FCBB16351F20}"/>
    <cellStyle name="Separador de milhares 5 5 2 3 4" xfId="14638" xr:uid="{BF6D3084-AB89-432F-9EAF-696912AA1FD4}"/>
    <cellStyle name="Separador de milhares 5 5 2 4" xfId="11743" xr:uid="{3C0D1337-4EC3-4494-BB5C-CF2BACBB0F54}"/>
    <cellStyle name="Separador de milhares 5 5 2 4 2" xfId="13646" xr:uid="{445DF8D4-6E7D-4ED5-8F4E-297FFCB4F57B}"/>
    <cellStyle name="Separador de milhares 5 5 2 4 2 2" xfId="16498" xr:uid="{EB51E1DD-5B7D-49B8-A2A2-5E7F9F09548E}"/>
    <cellStyle name="Separador de milhares 5 5 2 4 3" xfId="15037" xr:uid="{726DB94E-EB84-4259-8E76-12660921664C}"/>
    <cellStyle name="Separador de milhares 5 5 3" xfId="10217" xr:uid="{04DBF2F8-B26A-4914-9CFA-A59D7D70BAE4}"/>
    <cellStyle name="Separador de milhares 5 5 3 2" xfId="10218" xr:uid="{B121A566-491B-4C9E-9649-BC4B9E76F43C}"/>
    <cellStyle name="Separador de milhares 5 5 3 2 2" xfId="11195" xr:uid="{D1608794-5B70-4D61-B818-C451467FF5F8}"/>
    <cellStyle name="Separador de milhares 5 5 3 2 2 2" xfId="12147" xr:uid="{D970E31F-229D-4CAB-93BA-A76C1542F3D1}"/>
    <cellStyle name="Separador de milhares 5 5 3 2 2 2 2" xfId="14048" xr:uid="{ACB00145-5F07-451F-8FCA-312C4C4C0D2E}"/>
    <cellStyle name="Separador de milhares 5 5 3 2 2 2 2 2" xfId="16900" xr:uid="{C0F1D8C0-258D-4AB9-8512-A9D818467E8E}"/>
    <cellStyle name="Separador de milhares 5 5 3 2 2 2 3" xfId="15439" xr:uid="{3125D895-39F2-4DA3-BC07-90A34A7C1A79}"/>
    <cellStyle name="Separador de milhares 5 5 3 2 2 3" xfId="13248" xr:uid="{3049964B-632A-4F2D-B378-A41085CFB17B}"/>
    <cellStyle name="Separador de milhares 5 5 3 2 2 3 2" xfId="16102" xr:uid="{0E79A046-B8CC-4836-9F29-9461DE94E003}"/>
    <cellStyle name="Separador de milhares 5 5 3 2 2 4" xfId="14641" xr:uid="{E5AA23C2-000B-4241-ADF5-1FFC9C8005F2}"/>
    <cellStyle name="Separador de milhares 5 5 3 2 3" xfId="11746" xr:uid="{D7C02260-260F-4FB0-A0E2-5287F54FF285}"/>
    <cellStyle name="Separador de milhares 5 5 3 2 3 2" xfId="13649" xr:uid="{08AD96EB-F34E-453B-92A5-10673794391B}"/>
    <cellStyle name="Separador de milhares 5 5 3 2 3 2 2" xfId="16501" xr:uid="{A18C9BCE-A28C-41B2-805C-BD1AD0E3C3A3}"/>
    <cellStyle name="Separador de milhares 5 5 3 2 3 3" xfId="15040" xr:uid="{E5F22FE7-6486-44DA-A1C8-D3D209668E04}"/>
    <cellStyle name="Separador de milhares 5 5 3 3" xfId="11194" xr:uid="{34906C3D-8243-4B5B-9004-1529E9891BCA}"/>
    <cellStyle name="Separador de milhares 5 5 3 3 2" xfId="12146" xr:uid="{502CC676-4E7C-4FAA-AEF5-3624B7D42D31}"/>
    <cellStyle name="Separador de milhares 5 5 3 3 2 2" xfId="14047" xr:uid="{F91AEAED-7963-4C72-A95C-C181C73CB1BA}"/>
    <cellStyle name="Separador de milhares 5 5 3 3 2 2 2" xfId="16899" xr:uid="{75138603-6998-442F-8A9A-988D3FE75406}"/>
    <cellStyle name="Separador de milhares 5 5 3 3 2 3" xfId="15438" xr:uid="{1A0F592B-3332-4893-AF16-3211BD371D34}"/>
    <cellStyle name="Separador de milhares 5 5 3 3 3" xfId="13247" xr:uid="{030FA7A2-221D-45A5-951E-A31B6EF0A236}"/>
    <cellStyle name="Separador de milhares 5 5 3 3 3 2" xfId="16101" xr:uid="{7E7C0878-E31E-4151-AEC2-F5FFE9CD367B}"/>
    <cellStyle name="Separador de milhares 5 5 3 3 4" xfId="14640" xr:uid="{0CAE185E-5A3B-4536-A248-05F4B0306631}"/>
    <cellStyle name="Separador de milhares 5 5 3 4" xfId="11745" xr:uid="{1F7428CF-E46A-4D02-85A8-AA0A59284039}"/>
    <cellStyle name="Separador de milhares 5 5 3 4 2" xfId="13648" xr:uid="{5429CF95-6758-40B7-A980-13A358334ECA}"/>
    <cellStyle name="Separador de milhares 5 5 3 4 2 2" xfId="16500" xr:uid="{5C2F5214-C2F7-4A41-8128-AE97887ABFFC}"/>
    <cellStyle name="Separador de milhares 5 5 3 4 3" xfId="15039" xr:uid="{F3EB77F0-5EDF-44C4-8334-CA795A0E5B7A}"/>
    <cellStyle name="Separador de milhares 5 5 4" xfId="10219" xr:uid="{57623CAB-6E4F-4C3F-89A1-44045D9C9F4A}"/>
    <cellStyle name="Separador de milhares 5 5 4 2" xfId="11196" xr:uid="{D6435D1F-D6CA-4BD9-8F16-D0EF570DAC4F}"/>
    <cellStyle name="Separador de milhares 5 5 4 2 2" xfId="12148" xr:uid="{B044CF69-9DCD-4358-912C-F3C4FB6FE54A}"/>
    <cellStyle name="Separador de milhares 5 5 4 2 2 2" xfId="14049" xr:uid="{A61B7EBE-9FB2-49F5-9F70-26838BB5B26E}"/>
    <cellStyle name="Separador de milhares 5 5 4 2 2 2 2" xfId="16901" xr:uid="{B1FE48EF-56BD-4E3F-A828-D93772A3112E}"/>
    <cellStyle name="Separador de milhares 5 5 4 2 2 3" xfId="15440" xr:uid="{66B62FFE-C9A7-4CB3-82F9-11A6D954E234}"/>
    <cellStyle name="Separador de milhares 5 5 4 2 3" xfId="13249" xr:uid="{DC946ED7-DB60-4D59-ACA6-70A05AD48389}"/>
    <cellStyle name="Separador de milhares 5 5 4 2 3 2" xfId="16103" xr:uid="{5D64D3E0-8DF5-4180-AE02-AA81F21987AB}"/>
    <cellStyle name="Separador de milhares 5 5 4 2 4" xfId="14642" xr:uid="{6B737307-A512-439B-8B28-5B196BB9F143}"/>
    <cellStyle name="Separador de milhares 5 5 4 3" xfId="11747" xr:uid="{F8377490-069B-49C4-B2EB-A1466254EE90}"/>
    <cellStyle name="Separador de milhares 5 5 4 3 2" xfId="13650" xr:uid="{1F4EAE09-A020-4ABD-881C-AEF497229C98}"/>
    <cellStyle name="Separador de milhares 5 5 4 3 2 2" xfId="16502" xr:uid="{1ABEC903-9510-4223-95CD-B8D7039AB556}"/>
    <cellStyle name="Separador de milhares 5 5 4 3 3" xfId="15041" xr:uid="{9BE13D0C-EF4A-4294-9EAD-C66DF3DBD0CC}"/>
    <cellStyle name="Separador de milhares 5 5 5" xfId="11191" xr:uid="{10C106E9-B9CF-441E-9622-9189B502D487}"/>
    <cellStyle name="Separador de milhares 5 5 5 2" xfId="12143" xr:uid="{2924BC42-FA0D-4DFE-86CB-CD3C82CAC261}"/>
    <cellStyle name="Separador de milhares 5 5 5 2 2" xfId="14044" xr:uid="{BB0AE942-E4CA-48FA-A8C6-7AD96DCA017B}"/>
    <cellStyle name="Separador de milhares 5 5 5 2 2 2" xfId="16896" xr:uid="{89CBCC90-5C80-41E8-AF39-A9CA055A9DCE}"/>
    <cellStyle name="Separador de milhares 5 5 5 2 3" xfId="15435" xr:uid="{A891BB30-1231-47D8-9D48-EFD0C0D15284}"/>
    <cellStyle name="Separador de milhares 5 5 5 3" xfId="13244" xr:uid="{27C01FE0-CADC-4670-8A6E-07373AD35079}"/>
    <cellStyle name="Separador de milhares 5 5 5 3 2" xfId="16098" xr:uid="{4D5BA09C-BBD2-40A7-82E9-D883645DFA83}"/>
    <cellStyle name="Separador de milhares 5 5 5 4" xfId="14637" xr:uid="{8300922A-2A5C-4564-956E-198F5724E0AD}"/>
    <cellStyle name="Separador de milhares 5 5 6" xfId="11742" xr:uid="{46002D18-A507-431E-B6B3-F3A112EB1ED6}"/>
    <cellStyle name="Separador de milhares 5 5 6 2" xfId="13645" xr:uid="{AF42F131-9292-4254-B33A-D719B6B987A2}"/>
    <cellStyle name="Separador de milhares 5 5 6 2 2" xfId="16497" xr:uid="{DB55DB14-7D7C-4D32-BE6C-15B54C967A53}"/>
    <cellStyle name="Separador de milhares 5 5 6 3" xfId="15036" xr:uid="{0CDA77B8-7F45-456C-AC16-1E14DB967C3D}"/>
    <cellStyle name="Separador de milhares 5 6" xfId="10220" xr:uid="{D5ED555E-4723-46B6-8401-E8094EBBAC21}"/>
    <cellStyle name="Separador de milhares 5 6 2" xfId="11197" xr:uid="{9E57330D-DC2C-45D4-9C3D-552B1E2791F4}"/>
    <cellStyle name="Separador de milhares 5 6 2 2" xfId="12149" xr:uid="{D8B47323-7758-4F07-9D6A-152DCFD469E1}"/>
    <cellStyle name="Separador de milhares 5 6 2 2 2" xfId="14050" xr:uid="{0C37DCC1-BC1C-40B9-AAD9-C74BE3B2FEA6}"/>
    <cellStyle name="Separador de milhares 5 6 2 2 2 2" xfId="16902" xr:uid="{8757A374-1BC9-4A30-8E5B-9EED4B202637}"/>
    <cellStyle name="Separador de milhares 5 6 2 2 3" xfId="15441" xr:uid="{3AEB956E-67EB-45ED-95FC-D4FFD495DEE1}"/>
    <cellStyle name="Separador de milhares 5 6 2 3" xfId="13250" xr:uid="{F71DCBE0-472D-40BA-A45E-62D45B60AC7C}"/>
    <cellStyle name="Separador de milhares 5 6 2 3 2" xfId="16104" xr:uid="{E6418C92-43D9-48A3-82ED-A699697AF2CA}"/>
    <cellStyle name="Separador de milhares 5 6 2 4" xfId="14643" xr:uid="{4BC519BC-484C-43FF-A2DB-A782D0696F94}"/>
    <cellStyle name="Separador de milhares 5 6 3" xfId="11748" xr:uid="{6D3B5710-7684-467B-91C8-3F2CA82A29E7}"/>
    <cellStyle name="Separador de milhares 5 6 3 2" xfId="13651" xr:uid="{3F82DA5B-0226-43A5-925F-82404B3332B5}"/>
    <cellStyle name="Separador de milhares 5 6 3 2 2" xfId="16503" xr:uid="{152CB260-D97C-4C41-8A4C-91FB305C5702}"/>
    <cellStyle name="Separador de milhares 5 6 3 3" xfId="15042" xr:uid="{A750470E-68CE-4A71-9F3E-12EF16F0201A}"/>
    <cellStyle name="Separador de milhares 5 7" xfId="11149" xr:uid="{35DFA403-7D92-4437-9D0E-7F7C8E8A073D}"/>
    <cellStyle name="Separador de milhares 5 7 2" xfId="12101" xr:uid="{2EED6280-9508-43EC-BFA0-FDA947955BF6}"/>
    <cellStyle name="Separador de milhares 5 7 2 2" xfId="14002" xr:uid="{863C2516-3D78-4D02-91C8-82ADE35D83EE}"/>
    <cellStyle name="Separador de milhares 5 7 2 2 2" xfId="16854" xr:uid="{0376CD38-0572-47A1-A390-7D0980877F19}"/>
    <cellStyle name="Separador de milhares 5 7 2 3" xfId="15393" xr:uid="{C04FFF77-67A9-4AB8-A3E3-E1A2B01FF05F}"/>
    <cellStyle name="Separador de milhares 5 7 3" xfId="13202" xr:uid="{18A21E16-15BA-4108-8BF7-136266FD9B27}"/>
    <cellStyle name="Separador de milhares 5 7 3 2" xfId="16056" xr:uid="{C1477EFE-B908-4031-9CE9-F7AE0E14C093}"/>
    <cellStyle name="Separador de milhares 5 7 4" xfId="14595" xr:uid="{BAADCCCA-518E-48A8-850F-42925720DE31}"/>
    <cellStyle name="Separador de milhares 5 8" xfId="11700" xr:uid="{424900FB-2896-4B24-9B54-8E70FE1F0EDD}"/>
    <cellStyle name="Separador de milhares 5 8 2" xfId="13603" xr:uid="{E9FCFD0D-3CEE-4D65-80C9-FFAE99AC58B0}"/>
    <cellStyle name="Separador de milhares 5 8 2 2" xfId="16455" xr:uid="{2A4B3B29-F6DC-42EC-A465-DEB6A247383F}"/>
    <cellStyle name="Separador de milhares 5 8 3" xfId="14994" xr:uid="{0C0E1594-F04A-4F15-9201-431AFE31965A}"/>
    <cellStyle name="Separador de milhares 5 9" xfId="17409" xr:uid="{4E4FDA37-8364-43D6-8215-C8F33BB0F32C}"/>
    <cellStyle name="Separador de milhares 5_Cash Alu" xfId="10221" xr:uid="{6D0DF648-1024-4ED6-B36D-06214B24B740}"/>
    <cellStyle name="Separador de milhares 6" xfId="10222" xr:uid="{92DF39CB-684D-41B7-9A68-96F9B4E54E1E}"/>
    <cellStyle name="Separador de milhares 6 2" xfId="10223" xr:uid="{0A200064-C8BD-452D-950C-9EF4B4B654EA}"/>
    <cellStyle name="Separador de milhares 6 2 2" xfId="10224" xr:uid="{D4703A11-89B6-40FD-8B9A-D55070357D82}"/>
    <cellStyle name="Separador de milhares 6 2 2 2" xfId="10225" xr:uid="{D076D0A4-050F-411E-AE2A-EFD760B09FA6}"/>
    <cellStyle name="Separador de milhares 6 2 2 2 2" xfId="11201" xr:uid="{5F3FB9A0-6357-49F8-849D-7F74EA6B0DEF}"/>
    <cellStyle name="Separador de milhares 6 2 2 2 2 2" xfId="12153" xr:uid="{AF19D9B7-977D-4141-AA77-CEAB1C8A91AA}"/>
    <cellStyle name="Separador de milhares 6 2 2 2 2 2 2" xfId="14054" xr:uid="{7B845489-A61E-461B-AAF0-E8FA97067026}"/>
    <cellStyle name="Separador de milhares 6 2 2 2 2 2 2 2" xfId="16906" xr:uid="{00D7B31C-D98B-4BF0-B606-F9D3A608F7EF}"/>
    <cellStyle name="Separador de milhares 6 2 2 2 2 2 3" xfId="15445" xr:uid="{46B3F8A2-E9C2-4D27-BD2F-B744875DC1A4}"/>
    <cellStyle name="Separador de milhares 6 2 2 2 2 3" xfId="13254" xr:uid="{F64F00EB-9E04-4E38-95EB-97942BFE9EB4}"/>
    <cellStyle name="Separador de milhares 6 2 2 2 2 3 2" xfId="16108" xr:uid="{13977A72-8396-44B4-8586-FBA0EC57BC78}"/>
    <cellStyle name="Separador de milhares 6 2 2 2 2 4" xfId="14647" xr:uid="{D6B0C0B8-DC89-4193-99DA-E4FA955C1383}"/>
    <cellStyle name="Separador de milhares 6 2 2 2 3" xfId="11752" xr:uid="{BDFC4446-983F-40A6-A430-A57E11D676A9}"/>
    <cellStyle name="Separador de milhares 6 2 2 2 3 2" xfId="13655" xr:uid="{9A67EB78-D964-47DE-85C3-D0A9836C3672}"/>
    <cellStyle name="Separador de milhares 6 2 2 2 3 2 2" xfId="16507" xr:uid="{F73C5371-BC6D-47D1-A5F2-93B74C71631E}"/>
    <cellStyle name="Separador de milhares 6 2 2 2 3 3" xfId="15046" xr:uid="{6E34C71F-5D22-4884-AFC5-ED8535A0F299}"/>
    <cellStyle name="Separador de milhares 6 2 2 2 4" xfId="12761" xr:uid="{0CC36AFD-EB33-436E-9703-69950A48D415}"/>
    <cellStyle name="Separador de milhares 6 2 2 2 4 2" xfId="15649" xr:uid="{509E29ED-ACC0-4E60-AFD5-51979A4B2F31}"/>
    <cellStyle name="Separador de milhares 6 2 2 2 5" xfId="14257" xr:uid="{60E7B657-A6A1-4407-9794-893036FED482}"/>
    <cellStyle name="Separador de milhares 6 2 2 3" xfId="11200" xr:uid="{989F611A-413E-4845-B163-341679C9846B}"/>
    <cellStyle name="Separador de milhares 6 2 2 3 2" xfId="12152" xr:uid="{C9B46AD2-7E4A-4F27-9299-878FB7C9262A}"/>
    <cellStyle name="Separador de milhares 6 2 2 3 2 2" xfId="14053" xr:uid="{F9C4E6E2-E7E1-415B-A2EB-FCDBE2F633A8}"/>
    <cellStyle name="Separador de milhares 6 2 2 3 2 2 2" xfId="16905" xr:uid="{766CB86A-CD3A-4151-9B0C-6FB1A782F25F}"/>
    <cellStyle name="Separador de milhares 6 2 2 3 2 3" xfId="15444" xr:uid="{E79CF3A1-2D91-4C76-8D14-D306ECFE6E61}"/>
    <cellStyle name="Separador de milhares 6 2 2 3 3" xfId="13253" xr:uid="{80A51A38-E91E-44BA-AA4E-6FD7EC70E4FD}"/>
    <cellStyle name="Separador de milhares 6 2 2 3 3 2" xfId="16107" xr:uid="{5245D3CA-8A3A-4E91-8069-1FA6B16BBE36}"/>
    <cellStyle name="Separador de milhares 6 2 2 3 4" xfId="14646" xr:uid="{704AE3BF-7B68-4002-8E76-9CD53DFE7FB8}"/>
    <cellStyle name="Separador de milhares 6 2 2 4" xfId="11751" xr:uid="{921359B5-B2BB-48AD-8164-B44982DA555D}"/>
    <cellStyle name="Separador de milhares 6 2 2 4 2" xfId="13654" xr:uid="{18E26461-7D58-49ED-BCB5-3CCF45F20CB5}"/>
    <cellStyle name="Separador de milhares 6 2 2 4 2 2" xfId="16506" xr:uid="{5D6233AB-1484-40F4-82B4-135324E6AF04}"/>
    <cellStyle name="Separador de milhares 6 2 2 4 3" xfId="15045" xr:uid="{BD1D4F15-DECA-4D99-A86B-CFCDE129C34B}"/>
    <cellStyle name="Separador de milhares 6 2 2 5" xfId="12760" xr:uid="{5A2811A4-6494-4772-ABAC-0B78D073C8AD}"/>
    <cellStyle name="Separador de milhares 6 2 2 5 2" xfId="15648" xr:uid="{4CBCDA56-74CF-4DED-B574-82D75664D7AE}"/>
    <cellStyle name="Separador de milhares 6 2 2 6" xfId="14256" xr:uid="{7779F014-1C3F-489E-B1CB-1D742FC57027}"/>
    <cellStyle name="Separador de milhares 6 2 3" xfId="10226" xr:uid="{54FE454C-AF7F-46AB-B9B4-CF4DFF3BE459}"/>
    <cellStyle name="Separador de milhares 6 2 3 2" xfId="10227" xr:uid="{9F2D2C17-56C7-4818-AE19-7F5882A6A1C5}"/>
    <cellStyle name="Separador de milhares 6 2 3 2 2" xfId="11203" xr:uid="{4306C4AB-FA4D-46F7-8C5F-EE31660CC454}"/>
    <cellStyle name="Separador de milhares 6 2 3 2 2 2" xfId="12155" xr:uid="{4876BB41-56B4-45B6-86FB-FF70E6B05982}"/>
    <cellStyle name="Separador de milhares 6 2 3 2 2 2 2" xfId="14056" xr:uid="{FE1A9240-3A11-44EA-A558-680C34EAE921}"/>
    <cellStyle name="Separador de milhares 6 2 3 2 2 2 2 2" xfId="16908" xr:uid="{B18ED16E-9FC4-471A-9FF8-76AB3E3C47FA}"/>
    <cellStyle name="Separador de milhares 6 2 3 2 2 2 3" xfId="15447" xr:uid="{1C82091C-EC7D-4CE3-B9BC-BEC447BE7353}"/>
    <cellStyle name="Separador de milhares 6 2 3 2 2 3" xfId="13256" xr:uid="{17B37B0F-09BF-4A79-8B9C-D5E74DC08255}"/>
    <cellStyle name="Separador de milhares 6 2 3 2 2 3 2" xfId="16110" xr:uid="{05BCC65D-E4CE-45B3-817F-ACBB378612E5}"/>
    <cellStyle name="Separador de milhares 6 2 3 2 2 4" xfId="14649" xr:uid="{8C5F28F7-6B93-4A4F-9903-C1311AEF085E}"/>
    <cellStyle name="Separador de milhares 6 2 3 2 3" xfId="11754" xr:uid="{182C0538-78B5-472F-B00C-0B38AEDF699C}"/>
    <cellStyle name="Separador de milhares 6 2 3 2 3 2" xfId="13657" xr:uid="{447F5915-1743-49C5-8590-B02A17F637F5}"/>
    <cellStyle name="Separador de milhares 6 2 3 2 3 2 2" xfId="16509" xr:uid="{C3BC9933-93BE-4F10-BDD0-031AAFEAD983}"/>
    <cellStyle name="Separador de milhares 6 2 3 2 3 3" xfId="15048" xr:uid="{A14AE37E-B6E6-4DC6-B129-3886220253FE}"/>
    <cellStyle name="Separador de milhares 6 2 3 2 4" xfId="12763" xr:uid="{F9963CC9-7FAB-4692-8643-1D86CCEF57A0}"/>
    <cellStyle name="Separador de milhares 6 2 3 2 4 2" xfId="15651" xr:uid="{6EF882E1-F08D-40B0-8EEC-7BD6E2B1E534}"/>
    <cellStyle name="Separador de milhares 6 2 3 2 5" xfId="14259" xr:uid="{B376026F-832C-41F2-9BF7-67E2C0A3C541}"/>
    <cellStyle name="Separador de milhares 6 2 3 3" xfId="11202" xr:uid="{1BCA4DAA-A966-4E5E-94D7-EF06A3A0EE07}"/>
    <cellStyle name="Separador de milhares 6 2 3 3 2" xfId="12154" xr:uid="{4CF79629-CE5F-4D57-B9DD-2B9B4CB889B3}"/>
    <cellStyle name="Separador de milhares 6 2 3 3 2 2" xfId="14055" xr:uid="{6758EEE6-01DD-4EF9-B749-644902300291}"/>
    <cellStyle name="Separador de milhares 6 2 3 3 2 2 2" xfId="16907" xr:uid="{7635384A-BAFA-4ABC-B30A-4066F6692528}"/>
    <cellStyle name="Separador de milhares 6 2 3 3 2 3" xfId="15446" xr:uid="{DDCFF3F7-BAD4-41E4-9132-8F0D3B68A964}"/>
    <cellStyle name="Separador de milhares 6 2 3 3 3" xfId="13255" xr:uid="{2ACE2D55-4054-42CA-BCDF-ED4A6C61493B}"/>
    <cellStyle name="Separador de milhares 6 2 3 3 3 2" xfId="16109" xr:uid="{89B387A9-3F4B-45C7-A531-F52AC14C7960}"/>
    <cellStyle name="Separador de milhares 6 2 3 3 4" xfId="14648" xr:uid="{3D47CB87-D0DC-4B7B-9893-956DBB2C05A2}"/>
    <cellStyle name="Separador de milhares 6 2 3 4" xfId="11753" xr:uid="{2CA0B1D6-F3BC-4103-8F7F-EC55B6F6D736}"/>
    <cellStyle name="Separador de milhares 6 2 3 4 2" xfId="13656" xr:uid="{61F03FC4-C477-4C2F-B1E8-B03FC8338D6F}"/>
    <cellStyle name="Separador de milhares 6 2 3 4 2 2" xfId="16508" xr:uid="{0AE32C9F-989C-4B34-AD68-47B9A6280FD1}"/>
    <cellStyle name="Separador de milhares 6 2 3 4 3" xfId="15047" xr:uid="{CFD445A6-C24A-4AB6-B8D5-D06958499F2F}"/>
    <cellStyle name="Separador de milhares 6 2 3 5" xfId="12762" xr:uid="{99021F24-D98A-4337-83BB-E62B0CF70091}"/>
    <cellStyle name="Separador de milhares 6 2 3 5 2" xfId="15650" xr:uid="{51FF2002-15C3-4CA6-9199-1676B58BA6FE}"/>
    <cellStyle name="Separador de milhares 6 2 3 6" xfId="14258" xr:uid="{80276EBC-AE49-4077-B917-5C43BECF935B}"/>
    <cellStyle name="Separador de milhares 6 2 4" xfId="10228" xr:uid="{EBEF993C-53AA-4A36-95B1-0D3BC1F96221}"/>
    <cellStyle name="Separador de milhares 6 2 4 2" xfId="11204" xr:uid="{D8E5F337-A044-4997-B871-4A0EE6A97B03}"/>
    <cellStyle name="Separador de milhares 6 2 4 2 2" xfId="12156" xr:uid="{4962FAA6-2667-475C-8F61-731F93D01895}"/>
    <cellStyle name="Separador de milhares 6 2 4 2 2 2" xfId="14057" xr:uid="{CFB4D38A-193D-4BC2-B99B-E8286CE0AFC1}"/>
    <cellStyle name="Separador de milhares 6 2 4 2 2 2 2" xfId="16909" xr:uid="{11DECCAE-7145-4AAA-97F6-E5270B52BBAF}"/>
    <cellStyle name="Separador de milhares 6 2 4 2 2 3" xfId="15448" xr:uid="{70A7811C-2461-4D42-B746-4AA28C35AF4E}"/>
    <cellStyle name="Separador de milhares 6 2 4 2 3" xfId="13257" xr:uid="{716BD01F-F73B-4E3D-8CD0-8DEF7B8D7E64}"/>
    <cellStyle name="Separador de milhares 6 2 4 2 3 2" xfId="16111" xr:uid="{25CC35C7-009D-4DC3-A554-C5EE3F44E433}"/>
    <cellStyle name="Separador de milhares 6 2 4 2 4" xfId="14650" xr:uid="{6056D229-37F3-4F67-9FB2-B67B9488883A}"/>
    <cellStyle name="Separador de milhares 6 2 4 3" xfId="11755" xr:uid="{E305053A-9FF2-4BD0-9314-9919AF4E506F}"/>
    <cellStyle name="Separador de milhares 6 2 4 3 2" xfId="13658" xr:uid="{6909BA93-1F02-4C9D-B5A5-D576A3B35B30}"/>
    <cellStyle name="Separador de milhares 6 2 4 3 2 2" xfId="16510" xr:uid="{969F5DC3-0624-45E1-96A9-E51FDC0B1D11}"/>
    <cellStyle name="Separador de milhares 6 2 4 3 3" xfId="15049" xr:uid="{9BBD709E-F1CE-4253-84B0-63FCE3E9531D}"/>
    <cellStyle name="Separador de milhares 6 2 4 4" xfId="12764" xr:uid="{E4A49F55-5E5D-47B1-B00F-AFDDADB7F5C3}"/>
    <cellStyle name="Separador de milhares 6 2 4 4 2" xfId="15652" xr:uid="{D635DC1A-832B-4AE3-94B0-0FDD3C7915EA}"/>
    <cellStyle name="Separador de milhares 6 2 4 5" xfId="14260" xr:uid="{9985E24D-16E5-4BDF-9080-BDCB936D8F07}"/>
    <cellStyle name="Separador de milhares 6 2 5" xfId="11199" xr:uid="{07603357-196D-4C7A-A5E9-E125642575FF}"/>
    <cellStyle name="Separador de milhares 6 2 5 2" xfId="12151" xr:uid="{41DD0DEA-72B7-4731-9B76-F997DFB3BDAF}"/>
    <cellStyle name="Separador de milhares 6 2 5 2 2" xfId="14052" xr:uid="{44EECB79-91E8-4BA0-8FC9-83622FA1AE60}"/>
    <cellStyle name="Separador de milhares 6 2 5 2 2 2" xfId="16904" xr:uid="{AEF3705B-21A2-435C-BF1E-DBDF24A15C42}"/>
    <cellStyle name="Separador de milhares 6 2 5 2 3" xfId="15443" xr:uid="{E2362032-3A8A-4948-A4F1-33586F7DBF41}"/>
    <cellStyle name="Separador de milhares 6 2 5 3" xfId="13252" xr:uid="{45CE3177-E4F7-40D4-B26A-BA7FA09A8A00}"/>
    <cellStyle name="Separador de milhares 6 2 5 3 2" xfId="16106" xr:uid="{D4491289-3B60-44EF-AC2F-DF7B1EBD26DE}"/>
    <cellStyle name="Separador de milhares 6 2 5 4" xfId="14645" xr:uid="{D2952E78-0D51-45A2-BBCF-F859FB24FEDA}"/>
    <cellStyle name="Separador de milhares 6 2 6" xfId="11750" xr:uid="{C1FD97F7-DE3E-41A7-82AB-80492DD75868}"/>
    <cellStyle name="Separador de milhares 6 2 6 2" xfId="13653" xr:uid="{50470214-D4CA-4003-A100-1DDCD8427CF3}"/>
    <cellStyle name="Separador de milhares 6 2 6 2 2" xfId="16505" xr:uid="{D2FB3CBA-34D3-4ADA-B9E8-F4D4EB3093C1}"/>
    <cellStyle name="Separador de milhares 6 2 6 3" xfId="15044" xr:uid="{2781E993-9464-435B-80AA-C6361DB1AAAA}"/>
    <cellStyle name="Separador de milhares 6 2 7" xfId="12759" xr:uid="{D84C0EDA-E7FE-4E45-B989-B6A59C48BE1F}"/>
    <cellStyle name="Separador de milhares 6 2 7 2" xfId="15647" xr:uid="{EDF31AA0-2C81-4DD0-8C6F-6BA80A94D973}"/>
    <cellStyle name="Separador de milhares 6 2 8" xfId="14255" xr:uid="{ED151C6B-EA94-4428-B2DC-38F5E8D34726}"/>
    <cellStyle name="Separador de milhares 6 3" xfId="10229" xr:uid="{AFAE4521-DEE9-45E8-9619-45B8BC233464}"/>
    <cellStyle name="Separador de milhares 6 3 2" xfId="10230" xr:uid="{5F3AE3F2-B12E-4ED9-BE8F-935800DB4675}"/>
    <cellStyle name="Separador de milhares 6 3 2 2" xfId="10231" xr:uid="{0DFAA94C-2B7A-44D1-AA6E-BAF96C8524BA}"/>
    <cellStyle name="Separador de milhares 6 3 2 3" xfId="11206" xr:uid="{A0219EBC-891A-4585-93F6-D67FD65831E7}"/>
    <cellStyle name="Separador de milhares 6 3 2 3 2" xfId="12158" xr:uid="{B04D5C4A-D507-43AC-8DE0-085581108C20}"/>
    <cellStyle name="Separador de milhares 6 3 2 3 2 2" xfId="14059" xr:uid="{B0F15B0D-B832-4D2F-8B9E-25476A87132E}"/>
    <cellStyle name="Separador de milhares 6 3 2 3 2 2 2" xfId="16911" xr:uid="{7D59F714-0A27-4215-B60B-95DC401B9C76}"/>
    <cellStyle name="Separador de milhares 6 3 2 3 2 3" xfId="15450" xr:uid="{D094CDD8-8ED6-4578-91E9-C121180654EE}"/>
    <cellStyle name="Separador de milhares 6 3 2 3 3" xfId="13259" xr:uid="{766F7659-624A-469B-A670-0BD7203816C5}"/>
    <cellStyle name="Separador de milhares 6 3 2 3 3 2" xfId="16113" xr:uid="{4314C776-E06C-42AB-ABA9-FD26FDFF42B0}"/>
    <cellStyle name="Separador de milhares 6 3 2 3 4" xfId="14652" xr:uid="{0997F68C-DA27-4424-948A-9749BB13748F}"/>
    <cellStyle name="Separador de milhares 6 3 2 4" xfId="11757" xr:uid="{D9E000E5-F524-4B8F-A302-CC71BE8BB96C}"/>
    <cellStyle name="Separador de milhares 6 3 2 4 2" xfId="13660" xr:uid="{120E86EA-844A-45FD-B8A9-2E5D1C457E82}"/>
    <cellStyle name="Separador de milhares 6 3 2 4 2 2" xfId="16512" xr:uid="{E880BC1E-336B-475A-B9E2-482EFDC2771F}"/>
    <cellStyle name="Separador de milhares 6 3 2 4 3" xfId="15051" xr:uid="{ADC3FB77-BB4D-496A-A671-F08DE9080BFE}"/>
    <cellStyle name="Separador de milhares 6 3 2 5" xfId="12766" xr:uid="{5412D3B2-37C7-4F24-9946-FF0CCDA13802}"/>
    <cellStyle name="Separador de milhares 6 3 2 5 2" xfId="15654" xr:uid="{B8C57755-541A-49A1-A1E8-6127EE9C808B}"/>
    <cellStyle name="Separador de milhares 6 3 2 6" xfId="14262" xr:uid="{0D32A8F7-CA19-470C-823B-903F0E1B96F9}"/>
    <cellStyle name="Separador de milhares 6 3 3" xfId="10232" xr:uid="{F3295BDE-6365-4164-AE98-7BEF8325E5CA}"/>
    <cellStyle name="Separador de milhares 6 3 3 2" xfId="10233" xr:uid="{6C1FF780-AB82-48A2-B38C-958029F1BF5D}"/>
    <cellStyle name="Separador de milhares 6 3 3 2 2" xfId="11208" xr:uid="{38A8BAE8-6DDF-4BFD-8014-C98AE7B665DC}"/>
    <cellStyle name="Separador de milhares 6 3 3 2 2 2" xfId="12160" xr:uid="{5B6B23A7-1D49-4CF5-8185-1B89F329752B}"/>
    <cellStyle name="Separador de milhares 6 3 3 2 2 2 2" xfId="14061" xr:uid="{BA747C63-9655-4715-BF59-09947E7EB10D}"/>
    <cellStyle name="Separador de milhares 6 3 3 2 2 2 2 2" xfId="16913" xr:uid="{0C102DCB-E1EA-467E-843B-75C8169C5B9E}"/>
    <cellStyle name="Separador de milhares 6 3 3 2 2 2 3" xfId="15452" xr:uid="{44996D37-8D4E-4C65-AEDF-D35981B7D3BE}"/>
    <cellStyle name="Separador de milhares 6 3 3 2 2 3" xfId="13261" xr:uid="{D69D07F8-8138-46F3-B898-09E3BD1775DB}"/>
    <cellStyle name="Separador de milhares 6 3 3 2 2 3 2" xfId="16115" xr:uid="{1228FADD-2433-49D3-A773-7AC5ABBCEC4F}"/>
    <cellStyle name="Separador de milhares 6 3 3 2 2 4" xfId="14654" xr:uid="{2D7112FE-987D-49CB-B8CD-4F71797AF6E6}"/>
    <cellStyle name="Separador de milhares 6 3 3 2 3" xfId="11759" xr:uid="{037FCB03-FCA0-4404-8628-F8E218A4952A}"/>
    <cellStyle name="Separador de milhares 6 3 3 2 3 2" xfId="13662" xr:uid="{6FC6B3D0-D9EB-4F4F-BF27-387C6A8BA0F9}"/>
    <cellStyle name="Separador de milhares 6 3 3 2 3 2 2" xfId="16514" xr:uid="{B189E87F-2ED3-437F-9768-89A96938596D}"/>
    <cellStyle name="Separador de milhares 6 3 3 2 3 3" xfId="15053" xr:uid="{76E4FE2F-25A2-499D-8E79-563F46325561}"/>
    <cellStyle name="Separador de milhares 6 3 3 2 4" xfId="12768" xr:uid="{DC34B18F-DFE2-4829-A9A0-A664F0DE1628}"/>
    <cellStyle name="Separador de milhares 6 3 3 2 4 2" xfId="15656" xr:uid="{A3003C77-0238-4D82-B8C5-D2E4E03BA602}"/>
    <cellStyle name="Separador de milhares 6 3 3 2 5" xfId="14264" xr:uid="{388C9008-8068-4A4E-BE65-77A107D86D81}"/>
    <cellStyle name="Separador de milhares 6 3 3 3" xfId="11207" xr:uid="{B62009B9-0F96-4E8D-B8BB-523A969A7F67}"/>
    <cellStyle name="Separador de milhares 6 3 3 3 2" xfId="12159" xr:uid="{17C9BEA9-300B-44D0-9375-71BC9C4CA4DF}"/>
    <cellStyle name="Separador de milhares 6 3 3 3 2 2" xfId="14060" xr:uid="{CF961677-99A0-4FEA-8DD3-9A848FB463AE}"/>
    <cellStyle name="Separador de milhares 6 3 3 3 2 2 2" xfId="16912" xr:uid="{02025F46-C4D5-481D-B2B9-5A33C4682A1C}"/>
    <cellStyle name="Separador de milhares 6 3 3 3 2 3" xfId="15451" xr:uid="{E55EB8AB-E9D7-44DD-BAE5-F09097CEB995}"/>
    <cellStyle name="Separador de milhares 6 3 3 3 3" xfId="13260" xr:uid="{CBFFAEEE-8AF0-45B2-9D75-8EDA03B98E69}"/>
    <cellStyle name="Separador de milhares 6 3 3 3 3 2" xfId="16114" xr:uid="{73D265AC-040E-4BD7-A2BD-D360A95AB11A}"/>
    <cellStyle name="Separador de milhares 6 3 3 3 4" xfId="14653" xr:uid="{86742AE2-D46B-4D47-8B34-9FC500647BCD}"/>
    <cellStyle name="Separador de milhares 6 3 3 4" xfId="11758" xr:uid="{4FB4037D-35C9-46ED-B653-47C33D632B06}"/>
    <cellStyle name="Separador de milhares 6 3 3 4 2" xfId="13661" xr:uid="{5C9322C7-54B7-46DB-980D-A079B1F3FB0A}"/>
    <cellStyle name="Separador de milhares 6 3 3 4 2 2" xfId="16513" xr:uid="{29638924-6132-4F3C-BEE2-39224F996A49}"/>
    <cellStyle name="Separador de milhares 6 3 3 4 3" xfId="15052" xr:uid="{EF52D4D2-FDC2-4969-A636-030C2FDADECB}"/>
    <cellStyle name="Separador de milhares 6 3 3 5" xfId="12767" xr:uid="{259269B0-BA7F-4BF5-BAD8-88585AD5BCDB}"/>
    <cellStyle name="Separador de milhares 6 3 3 5 2" xfId="15655" xr:uid="{E6FD02AA-DD3F-4B68-A11F-A69671E3185F}"/>
    <cellStyle name="Separador de milhares 6 3 3 6" xfId="14263" xr:uid="{8DB8B15B-87C4-4BD8-B823-86A772026E52}"/>
    <cellStyle name="Separador de milhares 6 3 4" xfId="10234" xr:uid="{89B731A2-9D98-4F4E-A78D-0ABA46574BBA}"/>
    <cellStyle name="Separador de milhares 6 3 4 2" xfId="11209" xr:uid="{015D0822-8577-42B8-9E0C-D964EA6EE33D}"/>
    <cellStyle name="Separador de milhares 6 3 4 2 2" xfId="12161" xr:uid="{F11E21E0-9D7B-457A-AE13-31DAC8C7B553}"/>
    <cellStyle name="Separador de milhares 6 3 4 2 2 2" xfId="14062" xr:uid="{5ECD8070-8FCD-48BE-8103-2018A61DCD2E}"/>
    <cellStyle name="Separador de milhares 6 3 4 2 2 2 2" xfId="16914" xr:uid="{691709B7-CB52-4B45-A09C-74B969D6280D}"/>
    <cellStyle name="Separador de milhares 6 3 4 2 2 3" xfId="15453" xr:uid="{EE9CAAC0-F4B1-4E61-84D6-C231C6A2F8B8}"/>
    <cellStyle name="Separador de milhares 6 3 4 2 3" xfId="13262" xr:uid="{B56FE5D1-1BD8-4EA6-A9B2-562F909318B5}"/>
    <cellStyle name="Separador de milhares 6 3 4 2 3 2" xfId="16116" xr:uid="{73D06E59-0A84-4F96-9E63-ED8A18988DAD}"/>
    <cellStyle name="Separador de milhares 6 3 4 2 4" xfId="14655" xr:uid="{773FFCAC-02EC-4822-86C0-D95069DCD8B6}"/>
    <cellStyle name="Separador de milhares 6 3 4 3" xfId="11760" xr:uid="{1D446253-8E5B-4075-A450-4D7E7292B71F}"/>
    <cellStyle name="Separador de milhares 6 3 4 3 2" xfId="13663" xr:uid="{6A1A4DEB-AEDA-4F01-8BF4-7B7479B65D9A}"/>
    <cellStyle name="Separador de milhares 6 3 4 3 2 2" xfId="16515" xr:uid="{18541010-145D-4058-87A1-479F55E4CDFC}"/>
    <cellStyle name="Separador de milhares 6 3 4 3 3" xfId="15054" xr:uid="{3AE2B3FF-4833-498D-AAE3-B939F83A0F6F}"/>
    <cellStyle name="Separador de milhares 6 3 4 4" xfId="12769" xr:uid="{5CF7F944-3FD4-40AC-AFF4-E878AF710C3B}"/>
    <cellStyle name="Separador de milhares 6 3 4 4 2" xfId="15657" xr:uid="{F5D530D2-B281-4635-A75E-92B3BFBC64B2}"/>
    <cellStyle name="Separador de milhares 6 3 4 5" xfId="14265" xr:uid="{7C1BAE5F-0B86-4DE6-A071-B14512AF33C6}"/>
    <cellStyle name="Separador de milhares 6 3 5" xfId="11205" xr:uid="{61014B7C-3A27-4548-B265-711BCA15C8BC}"/>
    <cellStyle name="Separador de milhares 6 3 5 2" xfId="12157" xr:uid="{AF5C13BB-E0A2-409C-9C66-E814F906D66E}"/>
    <cellStyle name="Separador de milhares 6 3 5 2 2" xfId="14058" xr:uid="{2B382F8B-1020-487B-9910-15B441461E13}"/>
    <cellStyle name="Separador de milhares 6 3 5 2 2 2" xfId="16910" xr:uid="{06090A7B-39E1-40A1-BC80-6A2C6654C46A}"/>
    <cellStyle name="Separador de milhares 6 3 5 2 3" xfId="15449" xr:uid="{EEACACE3-6DFF-4EB9-89F1-9EE752921121}"/>
    <cellStyle name="Separador de milhares 6 3 5 3" xfId="13258" xr:uid="{2EE177A7-25B2-4FB8-B8E4-E2EB465C572B}"/>
    <cellStyle name="Separador de milhares 6 3 5 3 2" xfId="16112" xr:uid="{866059DF-1C09-4D32-AE14-52A9DE73FC46}"/>
    <cellStyle name="Separador de milhares 6 3 5 4" xfId="14651" xr:uid="{8BB5C1BF-3596-45D9-8F47-428FEC0FB1B4}"/>
    <cellStyle name="Separador de milhares 6 3 6" xfId="11756" xr:uid="{07599CA2-3492-41EE-B3ED-E0C75D7FF349}"/>
    <cellStyle name="Separador de milhares 6 3 6 2" xfId="13659" xr:uid="{6ED32EA1-E064-4451-91B9-0D99E3647455}"/>
    <cellStyle name="Separador de milhares 6 3 6 2 2" xfId="16511" xr:uid="{044AA8CA-54E3-4607-BC91-DB6400719ADA}"/>
    <cellStyle name="Separador de milhares 6 3 6 3" xfId="15050" xr:uid="{47F9990F-A760-432E-9A2D-EB10F8143DD6}"/>
    <cellStyle name="Separador de milhares 6 3 7" xfId="12765" xr:uid="{07125612-F34A-4701-A061-BE36CE78F463}"/>
    <cellStyle name="Separador de milhares 6 3 7 2" xfId="15653" xr:uid="{3BF4C88D-3C2F-44DE-9838-5E22D58C4365}"/>
    <cellStyle name="Separador de milhares 6 3 8" xfId="14261" xr:uid="{388595BA-DBFF-4F8F-A50E-70031E344CB6}"/>
    <cellStyle name="Separador de milhares 6 4" xfId="10235" xr:uid="{B7EB40BD-2F8D-4FAD-AD3D-9CE5A045ABB5}"/>
    <cellStyle name="Separador de milhares 6 4 2" xfId="10236" xr:uid="{BC15F27E-7D97-4C4A-9DA0-821CFD700F1A}"/>
    <cellStyle name="Separador de milhares 6 4 2 2" xfId="10237" xr:uid="{026A351D-DDDD-4DB2-827E-1AB3B752EA02}"/>
    <cellStyle name="Separador de milhares 6 4 2 2 2" xfId="11212" xr:uid="{5E9D3F5E-5E60-48D9-8793-936FFCC71B67}"/>
    <cellStyle name="Separador de milhares 6 4 2 2 2 2" xfId="12164" xr:uid="{2F357ADB-7B47-4E16-ABFC-3D3737962A5F}"/>
    <cellStyle name="Separador de milhares 6 4 2 2 2 2 2" xfId="14065" xr:uid="{773F7174-F5AD-4C38-AAD5-8AF1DEA08FA4}"/>
    <cellStyle name="Separador de milhares 6 4 2 2 2 2 2 2" xfId="16917" xr:uid="{C6D6FCED-89DB-44C5-B1AE-7676C929A3E7}"/>
    <cellStyle name="Separador de milhares 6 4 2 2 2 2 3" xfId="15456" xr:uid="{85F339B1-278A-45DE-8F81-569EC02B14B8}"/>
    <cellStyle name="Separador de milhares 6 4 2 2 2 3" xfId="13265" xr:uid="{055F849E-1462-4DFF-BDBA-19C0556C2452}"/>
    <cellStyle name="Separador de milhares 6 4 2 2 2 3 2" xfId="16119" xr:uid="{3AA20EC0-4A64-4136-8672-6B40623028FD}"/>
    <cellStyle name="Separador de milhares 6 4 2 2 2 4" xfId="14658" xr:uid="{181B56BC-C210-4315-A29D-7D41FE3EDCD5}"/>
    <cellStyle name="Separador de milhares 6 4 2 2 3" xfId="11763" xr:uid="{F9CC1CCE-5480-4E70-B56D-97F430211489}"/>
    <cellStyle name="Separador de milhares 6 4 2 2 3 2" xfId="13666" xr:uid="{B1E0D9F8-B5C2-484C-8F67-69F9EE29289B}"/>
    <cellStyle name="Separador de milhares 6 4 2 2 3 2 2" xfId="16518" xr:uid="{37181931-5682-4323-BE79-4A4BB7654ECC}"/>
    <cellStyle name="Separador de milhares 6 4 2 2 3 3" xfId="15057" xr:uid="{09E9C9E3-1B36-4068-92E9-C1514AA8A39A}"/>
    <cellStyle name="Separador de milhares 6 4 2 2 4" xfId="12772" xr:uid="{C5D1B290-9ED1-4CF7-80C9-8CE54E3EB090}"/>
    <cellStyle name="Separador de milhares 6 4 2 2 4 2" xfId="15660" xr:uid="{3C28899F-F09C-4DBF-913F-56208277D6FD}"/>
    <cellStyle name="Separador de milhares 6 4 2 2 5" xfId="14268" xr:uid="{E4CCEA29-5190-4CBE-9A36-F264FAC7D74D}"/>
    <cellStyle name="Separador de milhares 6 4 2 3" xfId="11211" xr:uid="{9C9D0271-CC6C-472C-81C5-B69EEF273A18}"/>
    <cellStyle name="Separador de milhares 6 4 2 3 2" xfId="12163" xr:uid="{909D307E-8B29-4F48-90B5-F2D8ECDEA3C8}"/>
    <cellStyle name="Separador de milhares 6 4 2 3 2 2" xfId="14064" xr:uid="{D46DEC7A-6AE6-445B-BD49-D672C09F898F}"/>
    <cellStyle name="Separador de milhares 6 4 2 3 2 2 2" xfId="16916" xr:uid="{9693B2F5-8C45-47EB-B3DA-855E7D5A4EA1}"/>
    <cellStyle name="Separador de milhares 6 4 2 3 2 3" xfId="15455" xr:uid="{E4AFEAC5-49FF-43D3-B403-687D10A3DDC4}"/>
    <cellStyle name="Separador de milhares 6 4 2 3 3" xfId="13264" xr:uid="{39B3C079-A724-41D0-9351-FE66D001DE61}"/>
    <cellStyle name="Separador de milhares 6 4 2 3 3 2" xfId="16118" xr:uid="{12C5C8F1-2E71-4C63-997A-9A3DAC0CFB43}"/>
    <cellStyle name="Separador de milhares 6 4 2 3 4" xfId="14657" xr:uid="{9F207B1E-929B-4BE6-AB7A-76F6714FE419}"/>
    <cellStyle name="Separador de milhares 6 4 2 4" xfId="11762" xr:uid="{A87B693B-749F-4096-8FFD-E447E02A7B5C}"/>
    <cellStyle name="Separador de milhares 6 4 2 4 2" xfId="13665" xr:uid="{2B28279C-21F3-4533-BA59-09B7A06B62F2}"/>
    <cellStyle name="Separador de milhares 6 4 2 4 2 2" xfId="16517" xr:uid="{1023241B-CB1A-4D9C-9165-CFDF21698D40}"/>
    <cellStyle name="Separador de milhares 6 4 2 4 3" xfId="15056" xr:uid="{228DD540-EF45-4066-A518-E862057D7810}"/>
    <cellStyle name="Separador de milhares 6 4 2 5" xfId="12771" xr:uid="{0692E9FA-8BCB-488C-8288-445E76856FBF}"/>
    <cellStyle name="Separador de milhares 6 4 2 5 2" xfId="15659" xr:uid="{E35D426B-3577-407D-A9EF-0888E60024C6}"/>
    <cellStyle name="Separador de milhares 6 4 2 6" xfId="14267" xr:uid="{9335A8E4-28CC-4F5E-9BF9-25757D6BED34}"/>
    <cellStyle name="Separador de milhares 6 4 3" xfId="10238" xr:uid="{55B1D1FE-BA72-48CB-A709-8D025FA814AD}"/>
    <cellStyle name="Separador de milhares 6 4 3 2" xfId="10239" xr:uid="{D64406CE-B4ED-4FBB-B737-9915AB31821E}"/>
    <cellStyle name="Separador de milhares 6 4 3 2 2" xfId="11214" xr:uid="{9FAF3A62-FE18-4455-B217-9A42DB058B38}"/>
    <cellStyle name="Separador de milhares 6 4 3 2 2 2" xfId="12166" xr:uid="{D0DBE1EF-7758-4E24-9AEF-60897E63295D}"/>
    <cellStyle name="Separador de milhares 6 4 3 2 2 2 2" xfId="14067" xr:uid="{F5F6617D-A68D-45D0-9F22-14ACE869E80F}"/>
    <cellStyle name="Separador de milhares 6 4 3 2 2 2 2 2" xfId="16919" xr:uid="{73970AD1-3C28-4347-B56E-D7E1A5617BFC}"/>
    <cellStyle name="Separador de milhares 6 4 3 2 2 2 3" xfId="15458" xr:uid="{B448961A-8508-4C01-B76A-86533470C07C}"/>
    <cellStyle name="Separador de milhares 6 4 3 2 2 3" xfId="13267" xr:uid="{F14776DF-4539-4100-9A75-31C058C4A3BD}"/>
    <cellStyle name="Separador de milhares 6 4 3 2 2 3 2" xfId="16121" xr:uid="{81391F47-FFF6-4B96-B3AE-0A29C697F34E}"/>
    <cellStyle name="Separador de milhares 6 4 3 2 2 4" xfId="14660" xr:uid="{AF875F9A-82FA-41B5-BAA7-2360A294F572}"/>
    <cellStyle name="Separador de milhares 6 4 3 2 3" xfId="11765" xr:uid="{58AE3E70-4A3A-4B59-848C-738E2895E760}"/>
    <cellStyle name="Separador de milhares 6 4 3 2 3 2" xfId="13668" xr:uid="{5412DBD6-3D12-4CE6-9A2B-1DE4762A6494}"/>
    <cellStyle name="Separador de milhares 6 4 3 2 3 2 2" xfId="16520" xr:uid="{D8BC7ACB-3EED-4511-8D86-4BECACCD0776}"/>
    <cellStyle name="Separador de milhares 6 4 3 2 3 3" xfId="15059" xr:uid="{0B3D588C-3A38-4ABE-88D9-E279B7AF26C5}"/>
    <cellStyle name="Separador de milhares 6 4 3 2 4" xfId="12774" xr:uid="{4A0A00EB-BA2A-463C-9777-172C52DAD6BC}"/>
    <cellStyle name="Separador de milhares 6 4 3 2 4 2" xfId="15662" xr:uid="{18CF3171-6D5F-4D15-88BE-979B58DA9556}"/>
    <cellStyle name="Separador de milhares 6 4 3 2 5" xfId="14270" xr:uid="{94921C84-E068-4172-B53D-579EA873A0FA}"/>
    <cellStyle name="Separador de milhares 6 4 3 3" xfId="11213" xr:uid="{1B3E1A0A-FE1B-4B65-8A70-27AA096774D5}"/>
    <cellStyle name="Separador de milhares 6 4 3 3 2" xfId="12165" xr:uid="{0E9C28BB-6ABC-4630-8C2B-69957CA00D3E}"/>
    <cellStyle name="Separador de milhares 6 4 3 3 2 2" xfId="14066" xr:uid="{ADEDBAAC-E94E-40A3-9A23-56B1D56DE9E9}"/>
    <cellStyle name="Separador de milhares 6 4 3 3 2 2 2" xfId="16918" xr:uid="{D52BF180-F65F-45A4-9AAC-C97FFEC21113}"/>
    <cellStyle name="Separador de milhares 6 4 3 3 2 3" xfId="15457" xr:uid="{75318766-D485-4899-9BCA-4A5FAAEC6366}"/>
    <cellStyle name="Separador de milhares 6 4 3 3 3" xfId="13266" xr:uid="{B3138B89-C20A-4C70-A0AA-56DECE459DB4}"/>
    <cellStyle name="Separador de milhares 6 4 3 3 3 2" xfId="16120" xr:uid="{38E05798-AD37-4E31-B5E6-DA6D417DAA7B}"/>
    <cellStyle name="Separador de milhares 6 4 3 3 4" xfId="14659" xr:uid="{8EF56651-D76C-4F5D-96F7-1C2C8E393880}"/>
    <cellStyle name="Separador de milhares 6 4 3 4" xfId="11764" xr:uid="{FFB64453-0EE2-4923-8C7F-D4870611431D}"/>
    <cellStyle name="Separador de milhares 6 4 3 4 2" xfId="13667" xr:uid="{53E54F31-56C0-4D17-AD00-3F9E5E623FBC}"/>
    <cellStyle name="Separador de milhares 6 4 3 4 2 2" xfId="16519" xr:uid="{0BB8D853-D868-4046-B494-F8DC0B8C8B68}"/>
    <cellStyle name="Separador de milhares 6 4 3 4 3" xfId="15058" xr:uid="{AFC220E7-F784-4807-ABC1-23C10943E4E5}"/>
    <cellStyle name="Separador de milhares 6 4 3 5" xfId="12773" xr:uid="{229CD399-7520-4D52-9E08-287566C48DEA}"/>
    <cellStyle name="Separador de milhares 6 4 3 5 2" xfId="15661" xr:uid="{18CFACD7-4E47-490B-BAA3-18AD123F7268}"/>
    <cellStyle name="Separador de milhares 6 4 3 6" xfId="14269" xr:uid="{05288107-76DB-461B-9516-0A122EC65580}"/>
    <cellStyle name="Separador de milhares 6 4 4" xfId="10240" xr:uid="{191A28B0-8726-4007-91E4-1ED960D44F54}"/>
    <cellStyle name="Separador de milhares 6 4 4 2" xfId="11215" xr:uid="{211C1E65-0528-41D9-981D-0F95E3095575}"/>
    <cellStyle name="Separador de milhares 6 4 4 2 2" xfId="12167" xr:uid="{A5B93ED5-96E2-463E-93AF-8B34D5D1DC60}"/>
    <cellStyle name="Separador de milhares 6 4 4 2 2 2" xfId="14068" xr:uid="{53BD13D8-2E37-4470-ADF0-3DCA94588FD8}"/>
    <cellStyle name="Separador de milhares 6 4 4 2 2 2 2" xfId="16920" xr:uid="{3EAD3F35-4BE2-4CC3-BB6D-41DEE8095E92}"/>
    <cellStyle name="Separador de milhares 6 4 4 2 2 3" xfId="15459" xr:uid="{071946AA-3646-405A-874A-D077C59BE293}"/>
    <cellStyle name="Separador de milhares 6 4 4 2 3" xfId="13268" xr:uid="{43D5394A-3B34-4811-8A78-70D120C45A3D}"/>
    <cellStyle name="Separador de milhares 6 4 4 2 3 2" xfId="16122" xr:uid="{95D9A37F-F646-42DB-B85E-85964784D477}"/>
    <cellStyle name="Separador de milhares 6 4 4 2 4" xfId="14661" xr:uid="{7500CC10-D46C-43B4-A86B-66471968A96E}"/>
    <cellStyle name="Separador de milhares 6 4 4 3" xfId="11766" xr:uid="{BE05DCB9-4FDA-4C31-A610-8A3CA2005D7D}"/>
    <cellStyle name="Separador de milhares 6 4 4 3 2" xfId="13669" xr:uid="{79BE37FF-3744-4752-93F7-3BBAC450AE19}"/>
    <cellStyle name="Separador de milhares 6 4 4 3 2 2" xfId="16521" xr:uid="{013E6971-C64E-4642-AFB6-4544E2D6DB86}"/>
    <cellStyle name="Separador de milhares 6 4 4 3 3" xfId="15060" xr:uid="{22C92BE0-A108-4100-9524-B1F022E3D43B}"/>
    <cellStyle name="Separador de milhares 6 4 4 4" xfId="12775" xr:uid="{371DEA28-7306-4C29-8CEF-B83F7DC811C5}"/>
    <cellStyle name="Separador de milhares 6 4 4 4 2" xfId="15663" xr:uid="{09B9C9EA-9060-472B-8A78-A44C63C41B4E}"/>
    <cellStyle name="Separador de milhares 6 4 4 5" xfId="14271" xr:uid="{4A74AC80-F534-4908-A29D-EEA4946D72EE}"/>
    <cellStyle name="Separador de milhares 6 4 5" xfId="11210" xr:uid="{B1CF53C0-C589-4A38-B4E6-17EC4E841707}"/>
    <cellStyle name="Separador de milhares 6 4 5 2" xfId="12162" xr:uid="{96030AC9-7A49-4F29-9FB8-5C82A08E7890}"/>
    <cellStyle name="Separador de milhares 6 4 5 2 2" xfId="14063" xr:uid="{83B4E500-D0B8-41CE-9566-9E6361F971B9}"/>
    <cellStyle name="Separador de milhares 6 4 5 2 2 2" xfId="16915" xr:uid="{3CF4799A-88B9-4B7A-A80F-83C72E2EB625}"/>
    <cellStyle name="Separador de milhares 6 4 5 2 3" xfId="15454" xr:uid="{C059A9ED-BEDE-48FA-82EC-0987F8EC335F}"/>
    <cellStyle name="Separador de milhares 6 4 5 3" xfId="13263" xr:uid="{D754535F-C1C3-48AF-AC4A-ECD90936EC49}"/>
    <cellStyle name="Separador de milhares 6 4 5 3 2" xfId="16117" xr:uid="{A6F5D02D-B7A9-4F67-8D69-70CBB8954D22}"/>
    <cellStyle name="Separador de milhares 6 4 5 4" xfId="14656" xr:uid="{D31EA79F-152B-409B-A3F2-ED21E96FF41A}"/>
    <cellStyle name="Separador de milhares 6 4 6" xfId="11761" xr:uid="{58AAF871-7E1B-46E5-B646-EE0EF959AB5C}"/>
    <cellStyle name="Separador de milhares 6 4 6 2" xfId="13664" xr:uid="{C008B4CC-8C71-4E5E-90DB-DC6A36C8A223}"/>
    <cellStyle name="Separador de milhares 6 4 6 2 2" xfId="16516" xr:uid="{71479669-10D0-4EDC-B3F3-8BB9E068E7C5}"/>
    <cellStyle name="Separador de milhares 6 4 6 3" xfId="15055" xr:uid="{3F2CF6DC-2546-4DB6-BE82-2B6E2BC418A2}"/>
    <cellStyle name="Separador de milhares 6 4 7" xfId="12770" xr:uid="{B2E8789A-EA6F-4589-B393-1E8C6D1CEFBE}"/>
    <cellStyle name="Separador de milhares 6 4 7 2" xfId="15658" xr:uid="{4CF2CAF0-35B3-46AF-B362-6420900131E6}"/>
    <cellStyle name="Separador de milhares 6 4 8" xfId="14266" xr:uid="{23C1A0AC-CB1A-45D8-AC73-29316F95A011}"/>
    <cellStyle name="Separador de milhares 6 5" xfId="10241" xr:uid="{38B25ADD-1959-458D-9013-7CAB0BB32691}"/>
    <cellStyle name="Separador de milhares 6 5 2" xfId="10242" xr:uid="{BA7DAC5C-7912-4170-A089-88829E29DA30}"/>
    <cellStyle name="Separador de milhares 6 5 2 2" xfId="11217" xr:uid="{961A0B3F-A1AB-4705-A238-A472F29083CB}"/>
    <cellStyle name="Separador de milhares 6 5 2 2 2" xfId="12169" xr:uid="{2B2D7AB0-67AD-4F49-97EC-A1BF16634883}"/>
    <cellStyle name="Separador de milhares 6 5 2 2 2 2" xfId="14070" xr:uid="{4CC05218-0439-4E44-9109-1E7AD13B4C88}"/>
    <cellStyle name="Separador de milhares 6 5 2 2 2 2 2" xfId="16922" xr:uid="{8B57946C-A4EC-4864-A842-C8FD086DF42B}"/>
    <cellStyle name="Separador de milhares 6 5 2 2 2 3" xfId="15461" xr:uid="{200D33CD-A7F4-40C2-A51B-6841004E13FD}"/>
    <cellStyle name="Separador de milhares 6 5 2 2 3" xfId="13270" xr:uid="{58C8BA56-5B85-41B5-B396-D8005FE6ECD4}"/>
    <cellStyle name="Separador de milhares 6 5 2 2 3 2" xfId="16124" xr:uid="{D5D4F9E2-629D-4013-9EBA-599FD4B882D5}"/>
    <cellStyle name="Separador de milhares 6 5 2 2 4" xfId="14663" xr:uid="{8C933AB6-53B8-42B7-A974-E420FCFF94BB}"/>
    <cellStyle name="Separador de milhares 6 5 2 3" xfId="11768" xr:uid="{7B10C360-9968-4F35-84A3-0E60A693C741}"/>
    <cellStyle name="Separador de milhares 6 5 2 3 2" xfId="13671" xr:uid="{941617E5-8331-49C2-9276-C4E78DE172B0}"/>
    <cellStyle name="Separador de milhares 6 5 2 3 2 2" xfId="16523" xr:uid="{824276FA-0E82-40D5-BC1F-F09161BEF2E3}"/>
    <cellStyle name="Separador de milhares 6 5 2 3 3" xfId="15062" xr:uid="{4E49D708-E33D-4D66-8266-0607570CD0DF}"/>
    <cellStyle name="Separador de milhares 6 5 2 4" xfId="12777" xr:uid="{1AFE768B-8FE6-4B0A-8F16-50022C48CE07}"/>
    <cellStyle name="Separador de milhares 6 5 2 4 2" xfId="15665" xr:uid="{3E681885-6D53-428E-BBED-8D37E0E21CE1}"/>
    <cellStyle name="Separador de milhares 6 5 2 5" xfId="14273" xr:uid="{BCADC683-648E-424A-B689-707353763375}"/>
    <cellStyle name="Separador de milhares 6 5 3" xfId="11216" xr:uid="{1E395222-C854-4B4A-82B7-3998C7E533D9}"/>
    <cellStyle name="Separador de milhares 6 5 3 2" xfId="12168" xr:uid="{E83D0EA3-1BDE-4714-A710-4A47E22A03D5}"/>
    <cellStyle name="Separador de milhares 6 5 3 2 2" xfId="14069" xr:uid="{050640B3-ED13-4C66-BD79-68C3776698DE}"/>
    <cellStyle name="Separador de milhares 6 5 3 2 2 2" xfId="16921" xr:uid="{A4A48DCE-8B62-4E1B-AF67-462078B07DD1}"/>
    <cellStyle name="Separador de milhares 6 5 3 2 3" xfId="15460" xr:uid="{61F5147C-2A74-4302-BACB-1739A9A0436B}"/>
    <cellStyle name="Separador de milhares 6 5 3 3" xfId="13269" xr:uid="{F6FC045E-23DD-4654-84FE-D2E8D667B6AF}"/>
    <cellStyle name="Separador de milhares 6 5 3 3 2" xfId="16123" xr:uid="{3370DFCE-FFEA-4592-8811-8E46AE76225B}"/>
    <cellStyle name="Separador de milhares 6 5 3 4" xfId="14662" xr:uid="{3E892BE5-F9B7-44C9-9504-C7101DE87C45}"/>
    <cellStyle name="Separador de milhares 6 5 4" xfId="11767" xr:uid="{48BEC5F6-52DB-4CE2-B8F1-A16C1F119B48}"/>
    <cellStyle name="Separador de milhares 6 5 4 2" xfId="13670" xr:uid="{7CF56B39-B4AD-4963-8BB3-13B293BC924A}"/>
    <cellStyle name="Separador de milhares 6 5 4 2 2" xfId="16522" xr:uid="{CAB215F9-6572-4691-972C-9DFB01A111C7}"/>
    <cellStyle name="Separador de milhares 6 5 4 3" xfId="15061" xr:uid="{9B412D06-7898-4819-BD99-04FB38B41E14}"/>
    <cellStyle name="Separador de milhares 6 5 5" xfId="12776" xr:uid="{4F4860C0-6797-4438-AB1F-4E7061B12E60}"/>
    <cellStyle name="Separador de milhares 6 5 5 2" xfId="15664" xr:uid="{2C58DFF1-96A3-43A3-8733-27BA7BDF54DA}"/>
    <cellStyle name="Separador de milhares 6 5 6" xfId="14272" xr:uid="{FCEAC218-B9D6-48FB-9CCD-F4A7422A0D67}"/>
    <cellStyle name="Separador de milhares 6 6" xfId="10243" xr:uid="{6E7CFD0E-7BA1-4233-AADF-9C9368A23887}"/>
    <cellStyle name="Separador de milhares 6 6 2" xfId="10244" xr:uid="{DDD3C80B-59D4-4390-A18E-8E031179E8E0}"/>
    <cellStyle name="Separador de milhares 6 6 2 2" xfId="11219" xr:uid="{4AA64324-4605-4EA8-B4AF-06C5DA208923}"/>
    <cellStyle name="Separador de milhares 6 6 2 2 2" xfId="12171" xr:uid="{B8FA8675-F03F-4DFE-99F6-2122364314A1}"/>
    <cellStyle name="Separador de milhares 6 6 2 2 2 2" xfId="14072" xr:uid="{455EE2AF-D0F7-4B24-B529-1E299EBD8892}"/>
    <cellStyle name="Separador de milhares 6 6 2 2 2 2 2" xfId="16924" xr:uid="{1D42A7F2-EAB2-4A91-9EE0-711A11D14DC9}"/>
    <cellStyle name="Separador de milhares 6 6 2 2 2 3" xfId="15463" xr:uid="{50486E2F-F793-40A7-9098-088A0ECDF197}"/>
    <cellStyle name="Separador de milhares 6 6 2 2 3" xfId="13272" xr:uid="{65881169-79EF-4B12-BFA6-529155070B3E}"/>
    <cellStyle name="Separador de milhares 6 6 2 2 3 2" xfId="16126" xr:uid="{D0F997A3-957C-4351-BA91-EBD25EA911AD}"/>
    <cellStyle name="Separador de milhares 6 6 2 2 4" xfId="14665" xr:uid="{B98E6677-3ABB-4482-AEDD-2E0B6299F1D5}"/>
    <cellStyle name="Separador de milhares 6 6 2 3" xfId="11770" xr:uid="{769E116D-7F05-4997-938C-151C072BA3B1}"/>
    <cellStyle name="Separador de milhares 6 6 2 3 2" xfId="13673" xr:uid="{A41CEFAA-F5BD-4FAC-806A-E18CF98FE1DE}"/>
    <cellStyle name="Separador de milhares 6 6 2 3 2 2" xfId="16525" xr:uid="{186E5547-5940-4688-913A-775E36039E62}"/>
    <cellStyle name="Separador de milhares 6 6 2 3 3" xfId="15064" xr:uid="{40D55B7B-5211-4C3B-8E49-2D5F2108E7F7}"/>
    <cellStyle name="Separador de milhares 6 6 2 4" xfId="12779" xr:uid="{778EA824-DBF0-4AC5-969E-0708BB20A6C8}"/>
    <cellStyle name="Separador de milhares 6 6 2 4 2" xfId="15667" xr:uid="{E4383DA8-BCAD-41F6-88D1-31AEA2DB39A3}"/>
    <cellStyle name="Separador de milhares 6 6 2 5" xfId="14275" xr:uid="{4812C18E-D412-4569-AF1A-6989DAE07B67}"/>
    <cellStyle name="Separador de milhares 6 6 3" xfId="11218" xr:uid="{E054B2FE-A06F-490C-AF95-BB26E6EB2344}"/>
    <cellStyle name="Separador de milhares 6 6 3 2" xfId="12170" xr:uid="{DC01202A-21CB-4063-8A7A-0D25FB475122}"/>
    <cellStyle name="Separador de milhares 6 6 3 2 2" xfId="14071" xr:uid="{3C7FA8D1-AE11-40D8-A974-CAE4140E5C70}"/>
    <cellStyle name="Separador de milhares 6 6 3 2 2 2" xfId="16923" xr:uid="{FD55165E-4E83-4417-A927-521FF84BAB98}"/>
    <cellStyle name="Separador de milhares 6 6 3 2 3" xfId="15462" xr:uid="{0F50DF76-E934-42E0-B2A0-A3564480F6AF}"/>
    <cellStyle name="Separador de milhares 6 6 3 3" xfId="13271" xr:uid="{68264F0E-F460-4707-B3B1-37460D16B92B}"/>
    <cellStyle name="Separador de milhares 6 6 3 3 2" xfId="16125" xr:uid="{587A4949-ADDD-4E37-99A3-1627993A3485}"/>
    <cellStyle name="Separador de milhares 6 6 3 4" xfId="14664" xr:uid="{D576AFE9-A8A8-4343-BF52-00D0B4A29F66}"/>
    <cellStyle name="Separador de milhares 6 6 4" xfId="11769" xr:uid="{5126C296-FE38-4302-9A97-C4F5B30D7458}"/>
    <cellStyle name="Separador de milhares 6 6 4 2" xfId="13672" xr:uid="{37C2266F-96C2-4AE0-A2BE-A992E9EA0AB1}"/>
    <cellStyle name="Separador de milhares 6 6 4 2 2" xfId="16524" xr:uid="{7202B6E5-3444-4549-9E55-51347EC54B16}"/>
    <cellStyle name="Separador de milhares 6 6 4 3" xfId="15063" xr:uid="{B1F71074-CF62-4BD2-A6D3-6A02B3C273DF}"/>
    <cellStyle name="Separador de milhares 6 6 5" xfId="12778" xr:uid="{18636F7C-DC48-4945-9511-6741A8C34D2C}"/>
    <cellStyle name="Separador de milhares 6 6 5 2" xfId="15666" xr:uid="{4F89E67A-8601-4F15-B1B7-3677B3B896AC}"/>
    <cellStyle name="Separador de milhares 6 6 6" xfId="14274" xr:uid="{DB0560FB-478B-49A7-B36F-3785779286DE}"/>
    <cellStyle name="Separador de milhares 6 7" xfId="10245" xr:uid="{4BB59248-0EA3-4686-AF05-9BF32C944C06}"/>
    <cellStyle name="Separador de milhares 6 7 2" xfId="11220" xr:uid="{47FA5AA8-9885-43DA-8D1C-F96D9A98E430}"/>
    <cellStyle name="Separador de milhares 6 7 2 2" xfId="12172" xr:uid="{3DC71098-FD5C-4C64-A9E2-580B2E2C3B73}"/>
    <cellStyle name="Separador de milhares 6 7 2 2 2" xfId="14073" xr:uid="{794AC160-C3C5-408E-A383-7D882E556D83}"/>
    <cellStyle name="Separador de milhares 6 7 2 2 2 2" xfId="16925" xr:uid="{1C5AE3FE-DF56-4087-946F-89AF86A5872C}"/>
    <cellStyle name="Separador de milhares 6 7 2 2 3" xfId="15464" xr:uid="{90389987-3381-499C-BA8C-482AFD1901C8}"/>
    <cellStyle name="Separador de milhares 6 7 2 3" xfId="13273" xr:uid="{1276490C-9C5F-4CEF-957C-AD147B5E5646}"/>
    <cellStyle name="Separador de milhares 6 7 2 3 2" xfId="16127" xr:uid="{96C6E01D-83D2-498E-AADA-E4C16B65BE6B}"/>
    <cellStyle name="Separador de milhares 6 7 2 4" xfId="14666" xr:uid="{E5A6934A-3202-4204-A50B-1E3594658ACF}"/>
    <cellStyle name="Separador de milhares 6 7 3" xfId="11771" xr:uid="{46FB940C-1865-4B6A-94E3-2D736DFC2554}"/>
    <cellStyle name="Separador de milhares 6 7 3 2" xfId="13674" xr:uid="{37C4E8FC-8026-465F-96C0-78B93113CC27}"/>
    <cellStyle name="Separador de milhares 6 7 3 2 2" xfId="16526" xr:uid="{A2BF639D-7CCB-4544-8804-B3E6699A363A}"/>
    <cellStyle name="Separador de milhares 6 7 3 3" xfId="15065" xr:uid="{E99751EB-DBBC-40F6-BABD-AC198CDDE5F6}"/>
    <cellStyle name="Separador de milhares 6 7 4" xfId="12780" xr:uid="{BE26EBA0-DE13-46C8-A995-81E3535418AA}"/>
    <cellStyle name="Separador de milhares 6 7 4 2" xfId="15668" xr:uid="{B79A9783-E0C9-48DB-942C-A38BA271CD09}"/>
    <cellStyle name="Separador de milhares 6 7 5" xfId="14276" xr:uid="{17B68771-9392-430D-BAB7-27845DCA457B}"/>
    <cellStyle name="Separador de milhares 6 8" xfId="11198" xr:uid="{69FD5A91-36CA-4AC8-8BC8-D4A59CD0B564}"/>
    <cellStyle name="Separador de milhares 6 8 2" xfId="12150" xr:uid="{523A9E1F-3942-4BF1-BDF5-1ED5BFD0526D}"/>
    <cellStyle name="Separador de milhares 6 8 2 2" xfId="14051" xr:uid="{1BFA66A3-20CB-46EE-AC98-5E226C4E879B}"/>
    <cellStyle name="Separador de milhares 6 8 2 2 2" xfId="16903" xr:uid="{639B4126-1439-4874-B7C2-36A360090D75}"/>
    <cellStyle name="Separador de milhares 6 8 2 3" xfId="15442" xr:uid="{E1967A5A-7954-4361-9829-86EA1E72DE8E}"/>
    <cellStyle name="Separador de milhares 6 8 3" xfId="13251" xr:uid="{3D5149BD-31FB-4C2A-9215-0857B59AC0D1}"/>
    <cellStyle name="Separador de milhares 6 8 3 2" xfId="16105" xr:uid="{2B67CBF1-76E1-434D-803C-09D8161806FE}"/>
    <cellStyle name="Separador de milhares 6 8 4" xfId="14644" xr:uid="{D45F5931-9725-4BFA-85A1-4C5960C1B55F}"/>
    <cellStyle name="Separador de milhares 6 9" xfId="11749" xr:uid="{B6B713B6-BBCA-4F6F-8195-65F7F067A9A2}"/>
    <cellStyle name="Separador de milhares 6 9 2" xfId="13652" xr:uid="{7A11195A-4A6B-4668-B3E6-24CEC6D30DA6}"/>
    <cellStyle name="Separador de milhares 6 9 2 2" xfId="16504" xr:uid="{0C11C14F-D7FA-4207-B603-148C5351ACDA}"/>
    <cellStyle name="Separador de milhares 6 9 3" xfId="15043" xr:uid="{2010A4DB-68B4-4E96-BA8E-0F906B8A5A65}"/>
    <cellStyle name="Separador de milhares 6_Cash Alu" xfId="10246" xr:uid="{1456BFE1-183E-4C93-B2DD-29C337A2E110}"/>
    <cellStyle name="Separador de milhares 7" xfId="10247" xr:uid="{39718BAD-00C4-4430-BCED-C0096F3AD4B0}"/>
    <cellStyle name="Separador de milhares 7 2" xfId="10248" xr:uid="{A5733607-3403-476A-9CF5-A6AB0814004C}"/>
    <cellStyle name="Separador de milhares 7 2 2" xfId="11222" xr:uid="{EEBA8EE3-C47D-4FCC-B357-1D5B62F41BB3}"/>
    <cellStyle name="Separador de milhares 7 2 2 2" xfId="12174" xr:uid="{0C94D711-6072-4596-BA4E-F97E91AFE75A}"/>
    <cellStyle name="Separador de milhares 7 2 2 2 2" xfId="14075" xr:uid="{362360F2-6502-49AF-803E-18AE3685EFF2}"/>
    <cellStyle name="Separador de milhares 7 2 2 2 2 2" xfId="16927" xr:uid="{5CC5C46C-B19D-42D6-AC5A-C0D9262DD317}"/>
    <cellStyle name="Separador de milhares 7 2 2 2 3" xfId="15466" xr:uid="{2E8C5815-E7C2-4D3F-958D-EC57B8DD583D}"/>
    <cellStyle name="Separador de milhares 7 2 2 3" xfId="13275" xr:uid="{9A7FA68A-FEC9-4811-877F-EBA2DCF1C7DD}"/>
    <cellStyle name="Separador de milhares 7 2 2 3 2" xfId="16129" xr:uid="{3999C952-93D0-4D60-9C4B-68A5F97413D2}"/>
    <cellStyle name="Separador de milhares 7 2 2 4" xfId="14668" xr:uid="{D69E2EB8-1DD9-4E14-A2FA-CD1ABD32F3A8}"/>
    <cellStyle name="Separador de milhares 7 2 3" xfId="11773" xr:uid="{D7A30393-E3F8-4EDA-9B39-F2364AA552B1}"/>
    <cellStyle name="Separador de milhares 7 2 3 2" xfId="13676" xr:uid="{35151350-D9E9-4A87-976E-A53FF17C8597}"/>
    <cellStyle name="Separador de milhares 7 2 3 2 2" xfId="16528" xr:uid="{5658E321-3F40-4D21-846C-8689EF4D052D}"/>
    <cellStyle name="Separador de milhares 7 2 3 3" xfId="15067" xr:uid="{D5D67733-5735-496C-A3D1-71F214B78EF7}"/>
    <cellStyle name="Separador de milhares 7 3" xfId="11221" xr:uid="{36D82C23-9DC0-42C4-9B1F-722B8517D26E}"/>
    <cellStyle name="Separador de milhares 7 3 2" xfId="12173" xr:uid="{28B07F94-8ECB-4E9E-88F6-7F20424C4D96}"/>
    <cellStyle name="Separador de milhares 7 3 2 2" xfId="14074" xr:uid="{EE15683F-C640-41F0-B7C3-8B8B41190F77}"/>
    <cellStyle name="Separador de milhares 7 3 2 2 2" xfId="16926" xr:uid="{E6D33DDF-9345-43A9-97E6-C864C6EC7CFC}"/>
    <cellStyle name="Separador de milhares 7 3 2 3" xfId="15465" xr:uid="{E78E366F-DC88-4555-9449-6595BAFF82CF}"/>
    <cellStyle name="Separador de milhares 7 3 3" xfId="13274" xr:uid="{9B734BE4-E2BF-4E4A-92F0-B1CBD93203CA}"/>
    <cellStyle name="Separador de milhares 7 3 3 2" xfId="16128" xr:uid="{9A4FDCD0-668A-4A68-839F-D455A1849459}"/>
    <cellStyle name="Separador de milhares 7 3 4" xfId="14667" xr:uid="{220496CA-40A2-4A5B-923A-77770FC910DF}"/>
    <cellStyle name="Separador de milhares 7 4" xfId="11772" xr:uid="{C43A9C84-48E1-45FE-887F-5F54D562AF3C}"/>
    <cellStyle name="Separador de milhares 7 4 2" xfId="13675" xr:uid="{496CC946-4577-4B0E-A5C2-648DEBEFA7F3}"/>
    <cellStyle name="Separador de milhares 7 4 2 2" xfId="16527" xr:uid="{2147FF66-3A17-4E05-B017-437B4C677C3F}"/>
    <cellStyle name="Separador de milhares 7 4 3" xfId="15066" xr:uid="{6F0EF894-C5E8-4C5F-AFF2-21EA0EAC62BF}"/>
    <cellStyle name="Separador de milhares 7_Fat Aluguel Mínimo 2010" xfId="10249" xr:uid="{47542D2E-DDC7-4CC3-98E2-8C7A4A385194}"/>
    <cellStyle name="Separador de milhares 8" xfId="10250" xr:uid="{018E7792-B842-4742-A184-49896A888427}"/>
    <cellStyle name="Separador de milhares 8 2" xfId="10251" xr:uid="{21858525-1018-435F-ADFF-C629EDE1515D}"/>
    <cellStyle name="Separador de milhares 8 2 2" xfId="10252" xr:uid="{EF1C36D6-A3D0-4783-BE6F-462D0F99ECA6}"/>
    <cellStyle name="Separador de milhares 8 2 2 2" xfId="10253" xr:uid="{93DA81AE-2402-4B6F-B349-445263E96767}"/>
    <cellStyle name="Separador de milhares 8 2 2 3" xfId="11225" xr:uid="{C171E1A0-8FD4-4E7C-8615-8D025B7196ED}"/>
    <cellStyle name="Separador de milhares 8 2 2 3 2" xfId="12177" xr:uid="{8833D304-EB1B-436F-996A-EF917C9BECA2}"/>
    <cellStyle name="Separador de milhares 8 2 2 3 2 2" xfId="14078" xr:uid="{C894321A-A7A6-4666-A161-712E05EAE45E}"/>
    <cellStyle name="Separador de milhares 8 2 2 3 2 2 2" xfId="16930" xr:uid="{B836C0CA-CF69-443F-BCAB-4E1F85364445}"/>
    <cellStyle name="Separador de milhares 8 2 2 3 2 3" xfId="15469" xr:uid="{D7CBD3EB-D720-4A81-90D8-CE4577A1C613}"/>
    <cellStyle name="Separador de milhares 8 2 2 3 3" xfId="13278" xr:uid="{AFB952CB-410F-4BF2-A3A4-75C6D040DC21}"/>
    <cellStyle name="Separador de milhares 8 2 2 3 3 2" xfId="16132" xr:uid="{EFC10D83-F15F-4C6C-8975-518A8375615A}"/>
    <cellStyle name="Separador de milhares 8 2 2 3 4" xfId="14671" xr:uid="{5511C1DD-49D4-48B4-A093-7E8FBFAEF89E}"/>
    <cellStyle name="Separador de milhares 8 2 2 4" xfId="11776" xr:uid="{31E4D12E-72B3-4DA0-8F6D-95FE4BE0F068}"/>
    <cellStyle name="Separador de milhares 8 2 2 4 2" xfId="13679" xr:uid="{F9E81A83-93A5-4354-9810-A2919D940171}"/>
    <cellStyle name="Separador de milhares 8 2 2 4 2 2" xfId="16531" xr:uid="{0D6BA7DA-C838-49F9-AC39-5A5921B5B0AA}"/>
    <cellStyle name="Separador de milhares 8 2 2 4 3" xfId="15070" xr:uid="{7DFAEE4E-27EF-49F3-9732-9912ABD0911E}"/>
    <cellStyle name="Separador de milhares 8 2 2 5" xfId="12782" xr:uid="{B0796695-240C-4B18-AE63-0D53D9454152}"/>
    <cellStyle name="Separador de milhares 8 2 2 5 2" xfId="15670" xr:uid="{B37C1C30-AD89-4F51-BB24-C742F3F0708D}"/>
    <cellStyle name="Separador de milhares 8 2 2 6" xfId="14278" xr:uid="{C5A2B347-4263-4EA2-909B-60FD1E4DD6C5}"/>
    <cellStyle name="Separador de milhares 8 2 3" xfId="10254" xr:uid="{0E0F2040-56F7-4E7E-82F8-F0E3454736E9}"/>
    <cellStyle name="Separador de milhares 8 2 3 2" xfId="10255" xr:uid="{C6117C1D-2B66-4FCE-BF8F-F648112F2306}"/>
    <cellStyle name="Separador de milhares 8 2 3 2 2" xfId="11227" xr:uid="{AFDEF1E1-1F9B-481E-B9EA-F8004477DD48}"/>
    <cellStyle name="Separador de milhares 8 2 3 2 2 2" xfId="12179" xr:uid="{82416CEE-D7D0-4EA2-BAA9-40F249B206A2}"/>
    <cellStyle name="Separador de milhares 8 2 3 2 2 2 2" xfId="14080" xr:uid="{80235F75-BECA-4BDD-80E6-7692D71AF42D}"/>
    <cellStyle name="Separador de milhares 8 2 3 2 2 2 2 2" xfId="16932" xr:uid="{E5AAFCE3-B7DE-41A2-924E-0CA6F6C0ACED}"/>
    <cellStyle name="Separador de milhares 8 2 3 2 2 2 3" xfId="15471" xr:uid="{69668CC5-F4D8-4A5B-A575-586FDFDFE1EB}"/>
    <cellStyle name="Separador de milhares 8 2 3 2 2 3" xfId="13280" xr:uid="{8718F744-AC52-4E98-BAF7-C81456BFE38F}"/>
    <cellStyle name="Separador de milhares 8 2 3 2 2 3 2" xfId="16134" xr:uid="{D00387EA-0993-435C-9744-EF459D66288A}"/>
    <cellStyle name="Separador de milhares 8 2 3 2 2 4" xfId="14673" xr:uid="{AA144C98-BE25-4FB9-AE54-FB8818B911CD}"/>
    <cellStyle name="Separador de milhares 8 2 3 2 3" xfId="11778" xr:uid="{8E335BFE-5172-4086-B093-BE09064CC673}"/>
    <cellStyle name="Separador de milhares 8 2 3 2 3 2" xfId="13681" xr:uid="{EBF2DB15-974D-482B-A5C7-FA20F01D545C}"/>
    <cellStyle name="Separador de milhares 8 2 3 2 3 2 2" xfId="16533" xr:uid="{AA74ADBE-55D2-457B-92CB-5CC61C67EB44}"/>
    <cellStyle name="Separador de milhares 8 2 3 2 3 3" xfId="15072" xr:uid="{17FBA66A-8F6A-4049-B44C-C33A1B8ED0AF}"/>
    <cellStyle name="Separador de milhares 8 2 3 2 4" xfId="12784" xr:uid="{5E23E77F-8B83-4A62-8A66-F065EF6488CD}"/>
    <cellStyle name="Separador de milhares 8 2 3 2 4 2" xfId="15672" xr:uid="{1F5E2457-7BFF-4C7A-8938-6729C2F0FFA3}"/>
    <cellStyle name="Separador de milhares 8 2 3 2 5" xfId="14280" xr:uid="{4DD2EA93-D1A4-445C-AAD0-078E99AEB9E6}"/>
    <cellStyle name="Separador de milhares 8 2 3 3" xfId="11226" xr:uid="{7773D9C7-8DC4-4C50-BB21-ADBB1BF35B08}"/>
    <cellStyle name="Separador de milhares 8 2 3 3 2" xfId="12178" xr:uid="{71B51B17-FE44-4094-B92C-3196D9669E8A}"/>
    <cellStyle name="Separador de milhares 8 2 3 3 2 2" xfId="14079" xr:uid="{88E3BFF9-2F1F-44F2-8AD2-BF4489B206DD}"/>
    <cellStyle name="Separador de milhares 8 2 3 3 2 2 2" xfId="16931" xr:uid="{61F8BBF6-84EE-4818-BB1C-72CF933FB5E6}"/>
    <cellStyle name="Separador de milhares 8 2 3 3 2 3" xfId="15470" xr:uid="{7DFC8604-70D6-4412-8E2D-66616F28E9DD}"/>
    <cellStyle name="Separador de milhares 8 2 3 3 3" xfId="13279" xr:uid="{620BDB8A-1CFC-4FC3-95B2-1D92FDD1FE08}"/>
    <cellStyle name="Separador de milhares 8 2 3 3 3 2" xfId="16133" xr:uid="{3B0CBEB6-E327-4F60-B7F5-B4C31138E6DC}"/>
    <cellStyle name="Separador de milhares 8 2 3 3 4" xfId="14672" xr:uid="{1127DD4E-06C1-4D6C-A229-B6B8E0AFD845}"/>
    <cellStyle name="Separador de milhares 8 2 3 4" xfId="11777" xr:uid="{82834803-A2D6-434B-8E22-44DB303DEC0A}"/>
    <cellStyle name="Separador de milhares 8 2 3 4 2" xfId="13680" xr:uid="{3AFE2621-D33A-4CCC-AEB9-F2F2D961840F}"/>
    <cellStyle name="Separador de milhares 8 2 3 4 2 2" xfId="16532" xr:uid="{C903B308-A31F-429A-9C97-CC45FDF93C36}"/>
    <cellStyle name="Separador de milhares 8 2 3 4 3" xfId="15071" xr:uid="{473600D2-E52D-487A-AA2C-C849091B36EE}"/>
    <cellStyle name="Separador de milhares 8 2 3 5" xfId="12783" xr:uid="{A4951F30-ADE0-4FFD-B7B3-101C6550E467}"/>
    <cellStyle name="Separador de milhares 8 2 3 5 2" xfId="15671" xr:uid="{4A7A0370-1F05-46E1-8657-7E5B448C78CE}"/>
    <cellStyle name="Separador de milhares 8 2 3 6" xfId="14279" xr:uid="{0A0C6299-1438-4435-AE39-CC382DFBE2D0}"/>
    <cellStyle name="Separador de milhares 8 2 4" xfId="10256" xr:uid="{5FB642F2-3A1F-4C0B-AA9D-34005B38CA1D}"/>
    <cellStyle name="Separador de milhares 8 2 4 2" xfId="11228" xr:uid="{4746B9F7-20D6-430F-BAA5-FB274E42F006}"/>
    <cellStyle name="Separador de milhares 8 2 4 2 2" xfId="12180" xr:uid="{A2FED00D-A801-4707-98B9-EF4BC9A60278}"/>
    <cellStyle name="Separador de milhares 8 2 4 2 2 2" xfId="14081" xr:uid="{9996AF56-637F-4844-BA58-6525F58748DD}"/>
    <cellStyle name="Separador de milhares 8 2 4 2 2 2 2" xfId="16933" xr:uid="{55CF66A9-979B-43E7-8CB8-FD4FC335E47F}"/>
    <cellStyle name="Separador de milhares 8 2 4 2 2 3" xfId="15472" xr:uid="{A80509C4-5CCC-4ADF-9C86-233B9EA53346}"/>
    <cellStyle name="Separador de milhares 8 2 4 2 3" xfId="13281" xr:uid="{28658772-F9F9-41AE-BF75-7B579C0DED38}"/>
    <cellStyle name="Separador de milhares 8 2 4 2 3 2" xfId="16135" xr:uid="{7EADDB52-833D-4869-B4C6-40BE10CFFC5A}"/>
    <cellStyle name="Separador de milhares 8 2 4 2 4" xfId="14674" xr:uid="{B19FC596-5FC0-4413-A000-F5AECD0AAB45}"/>
    <cellStyle name="Separador de milhares 8 2 4 3" xfId="11779" xr:uid="{EEEBACC5-1054-444E-96B7-A176F6198298}"/>
    <cellStyle name="Separador de milhares 8 2 4 3 2" xfId="13682" xr:uid="{FD8336CC-B8A4-425F-848F-24C5703C12D1}"/>
    <cellStyle name="Separador de milhares 8 2 4 3 2 2" xfId="16534" xr:uid="{5235BF4C-2639-4E17-98CF-B880849BBAD0}"/>
    <cellStyle name="Separador de milhares 8 2 4 3 3" xfId="15073" xr:uid="{F33FCE2A-2A4D-4164-B58C-882D625F02B6}"/>
    <cellStyle name="Separador de milhares 8 2 4 4" xfId="12785" xr:uid="{55EEAD43-1446-4132-8534-D016169B5047}"/>
    <cellStyle name="Separador de milhares 8 2 4 4 2" xfId="15673" xr:uid="{76C74E07-2040-416B-A1C1-00A66E7C7A7F}"/>
    <cellStyle name="Separador de milhares 8 2 4 5" xfId="14281" xr:uid="{3EF30DCF-3E39-4E42-A2C4-73B63D7870F0}"/>
    <cellStyle name="Separador de milhares 8 2 5" xfId="11224" xr:uid="{2ED7C43A-7044-456A-A0AB-4F8A84AB8BA3}"/>
    <cellStyle name="Separador de milhares 8 2 5 2" xfId="12176" xr:uid="{0C9B24FB-361A-4974-B08B-4F47659E2192}"/>
    <cellStyle name="Separador de milhares 8 2 5 2 2" xfId="14077" xr:uid="{AEEB8BDA-BB84-43C3-88BF-FAA8471508F7}"/>
    <cellStyle name="Separador de milhares 8 2 5 2 2 2" xfId="16929" xr:uid="{9EC67ED8-F78E-48D8-A110-9785CD37BF1A}"/>
    <cellStyle name="Separador de milhares 8 2 5 2 3" xfId="15468" xr:uid="{0E6E670C-02F7-43A1-9977-1DA50E593B47}"/>
    <cellStyle name="Separador de milhares 8 2 5 3" xfId="13277" xr:uid="{7C5EA34E-E1A8-4D8A-9127-BE4C7FB1ED40}"/>
    <cellStyle name="Separador de milhares 8 2 5 3 2" xfId="16131" xr:uid="{D23772EC-DA39-499E-9055-8D39521DEB9B}"/>
    <cellStyle name="Separador de milhares 8 2 5 4" xfId="14670" xr:uid="{CBAFF136-529C-4A95-8AF0-A4FD6CEC1C20}"/>
    <cellStyle name="Separador de milhares 8 2 6" xfId="11775" xr:uid="{C5FA6B45-6316-4C55-A7D5-0AA9929325AF}"/>
    <cellStyle name="Separador de milhares 8 2 6 2" xfId="13678" xr:uid="{CE049BA5-9214-4707-A6CE-0E39331B2661}"/>
    <cellStyle name="Separador de milhares 8 2 6 2 2" xfId="16530" xr:uid="{E01F6DF4-BD91-45C2-B145-3DD477B9FD58}"/>
    <cellStyle name="Separador de milhares 8 2 6 3" xfId="15069" xr:uid="{3FE4A629-0ECD-42F7-BA8F-F0B09FAC2014}"/>
    <cellStyle name="Separador de milhares 8 2 7" xfId="12781" xr:uid="{1A029724-4900-46CF-9EED-6CFD7F51889C}"/>
    <cellStyle name="Separador de milhares 8 2 7 2" xfId="15669" xr:uid="{0A551263-0AC9-48D9-ADCD-887E4AC59EC8}"/>
    <cellStyle name="Separador de milhares 8 2 8" xfId="14277" xr:uid="{7932FF54-3440-429B-8D60-C4C20E23CA98}"/>
    <cellStyle name="Separador de milhares 8 2 9" xfId="17557" xr:uid="{A88F6ED7-CB49-4D5F-BACF-1626CFECD091}"/>
    <cellStyle name="Separador de milhares 8 3" xfId="10257" xr:uid="{52BC4AF7-D237-400D-9CD3-9A9C550D88F2}"/>
    <cellStyle name="Separador de milhares 8 3 2" xfId="10258" xr:uid="{0BD86E70-FA13-46B1-BE41-4564785C0768}"/>
    <cellStyle name="Separador de milhares 8 3 2 2" xfId="11230" xr:uid="{F83FD367-E167-4E09-9D09-67C792717B8E}"/>
    <cellStyle name="Separador de milhares 8 3 2 2 2" xfId="12182" xr:uid="{8543E114-5BB8-407C-BBF2-30CEE0312C4E}"/>
    <cellStyle name="Separador de milhares 8 3 2 2 2 2" xfId="14083" xr:uid="{097FD007-5504-4C40-87F8-455DC63B7AA3}"/>
    <cellStyle name="Separador de milhares 8 3 2 2 2 2 2" xfId="16935" xr:uid="{C8BE8D3C-EFD1-4ADD-9A3F-CECAAE9C5D80}"/>
    <cellStyle name="Separador de milhares 8 3 2 2 2 3" xfId="15474" xr:uid="{4EC7D355-B5A5-471A-9E44-600C49F8E63A}"/>
    <cellStyle name="Separador de milhares 8 3 2 2 3" xfId="13283" xr:uid="{1FF73509-7A66-46D9-8990-5F0A95C573EB}"/>
    <cellStyle name="Separador de milhares 8 3 2 2 3 2" xfId="16137" xr:uid="{052943F1-4DB3-496B-92C7-82273F9E8428}"/>
    <cellStyle name="Separador de milhares 8 3 2 2 4" xfId="14676" xr:uid="{12079776-2651-4AFB-AEBC-46647BD015A7}"/>
    <cellStyle name="Separador de milhares 8 3 2 3" xfId="11781" xr:uid="{E8772FDF-3C0D-4344-BC0B-1624D7641524}"/>
    <cellStyle name="Separador de milhares 8 3 2 3 2" xfId="13684" xr:uid="{0DCC4069-E4FD-4400-970D-28F6EBDF091E}"/>
    <cellStyle name="Separador de milhares 8 3 2 3 2 2" xfId="16536" xr:uid="{ACB3F4D6-8C16-4E4F-BE5A-42049D86FBF4}"/>
    <cellStyle name="Separador de milhares 8 3 2 3 3" xfId="15075" xr:uid="{3ACBD3B8-27EC-4723-98BE-811D4A756E87}"/>
    <cellStyle name="Separador de milhares 8 3 2 4" xfId="12787" xr:uid="{EFF1DCFB-D990-4974-BF63-345669827DCD}"/>
    <cellStyle name="Separador de milhares 8 3 2 4 2" xfId="15675" xr:uid="{FC817953-4E5A-40D7-A5DD-900B7D322349}"/>
    <cellStyle name="Separador de milhares 8 3 2 5" xfId="14283" xr:uid="{6EC5D175-083C-495F-954B-DB5BE647432E}"/>
    <cellStyle name="Separador de milhares 8 3 3" xfId="11229" xr:uid="{3D41CA9A-31C6-4DC6-BCE1-01D9ACA3A9DA}"/>
    <cellStyle name="Separador de milhares 8 3 3 2" xfId="12181" xr:uid="{6950FB10-83D7-41F3-8761-76259EA4AF36}"/>
    <cellStyle name="Separador de milhares 8 3 3 2 2" xfId="14082" xr:uid="{83398C65-719A-4D33-8B5F-900E689A453C}"/>
    <cellStyle name="Separador de milhares 8 3 3 2 2 2" xfId="16934" xr:uid="{23AC931D-990C-4215-ADFC-A31C68C3483C}"/>
    <cellStyle name="Separador de milhares 8 3 3 2 3" xfId="15473" xr:uid="{AB7C3D20-BC1F-40CF-A99B-3607F7D4375D}"/>
    <cellStyle name="Separador de milhares 8 3 3 3" xfId="13282" xr:uid="{75CA72A2-56A9-4923-B96E-A1570DCB5EEE}"/>
    <cellStyle name="Separador de milhares 8 3 3 3 2" xfId="16136" xr:uid="{5A44719F-D5B6-4D88-AD65-5AC54C9629D0}"/>
    <cellStyle name="Separador de milhares 8 3 3 4" xfId="14675" xr:uid="{81BE9A05-1E81-45D4-B4D2-06BB64E5493A}"/>
    <cellStyle name="Separador de milhares 8 3 4" xfId="11780" xr:uid="{80904B5F-C71B-4C3D-914A-DC0E429E5DFD}"/>
    <cellStyle name="Separador de milhares 8 3 4 2" xfId="13683" xr:uid="{142B87F0-11F8-422D-B783-7B1B991189C9}"/>
    <cellStyle name="Separador de milhares 8 3 4 2 2" xfId="16535" xr:uid="{61493165-D49F-4D3C-8357-549CB99C023A}"/>
    <cellStyle name="Separador de milhares 8 3 4 3" xfId="15074" xr:uid="{FB869D50-998B-43D6-9582-37F74F208334}"/>
    <cellStyle name="Separador de milhares 8 3 5" xfId="12786" xr:uid="{302B4F9E-53F0-47E6-B2E2-B0F2D27B7011}"/>
    <cellStyle name="Separador de milhares 8 3 5 2" xfId="15674" xr:uid="{E9AC9471-B1EE-430C-9399-F2EFA3D22B4B}"/>
    <cellStyle name="Separador de milhares 8 3 6" xfId="14282" xr:uid="{D3FF494A-51D2-4776-9A1E-604A52553E4E}"/>
    <cellStyle name="Separador de milhares 8 4" xfId="10259" xr:uid="{0DED3B29-2604-442A-AEBB-09BD7A226FAB}"/>
    <cellStyle name="Separador de milhares 8 4 2" xfId="10260" xr:uid="{C7E5484D-15D9-4369-B82C-4487C9955F3A}"/>
    <cellStyle name="Separador de milhares 8 4 2 2" xfId="11232" xr:uid="{F1F45850-D539-490B-8915-271E6306F604}"/>
    <cellStyle name="Separador de milhares 8 4 2 2 2" xfId="12184" xr:uid="{65BAED73-2832-4AC9-9528-2059598BAC43}"/>
    <cellStyle name="Separador de milhares 8 4 2 2 2 2" xfId="14085" xr:uid="{F06CEDEA-A38F-4460-ABA5-4E73F53E5B65}"/>
    <cellStyle name="Separador de milhares 8 4 2 2 2 2 2" xfId="16937" xr:uid="{4A3E021E-FF31-4BA5-BE82-A212888B8642}"/>
    <cellStyle name="Separador de milhares 8 4 2 2 2 3" xfId="15476" xr:uid="{9A9E5E1B-F555-4801-A9EA-8BB40FD53F65}"/>
    <cellStyle name="Separador de milhares 8 4 2 2 3" xfId="13285" xr:uid="{5B17FAC2-A5C4-4088-AB9A-1E578ECEA1EB}"/>
    <cellStyle name="Separador de milhares 8 4 2 2 3 2" xfId="16139" xr:uid="{C5F23E76-CE4F-400F-B27F-68C13427B473}"/>
    <cellStyle name="Separador de milhares 8 4 2 2 4" xfId="14678" xr:uid="{26017D53-7926-4A14-8270-C2237BFB2DDF}"/>
    <cellStyle name="Separador de milhares 8 4 2 3" xfId="11783" xr:uid="{A9223F5F-256D-4888-A18B-730B82C73AA7}"/>
    <cellStyle name="Separador de milhares 8 4 2 3 2" xfId="13686" xr:uid="{EE10103C-6BE0-409E-9F90-159B49239B0B}"/>
    <cellStyle name="Separador de milhares 8 4 2 3 2 2" xfId="16538" xr:uid="{E3C39222-D379-4767-B87E-C5002AEA31DD}"/>
    <cellStyle name="Separador de milhares 8 4 2 3 3" xfId="15077" xr:uid="{8EEEEE6C-22C6-45A5-9646-EF76415C1516}"/>
    <cellStyle name="Separador de milhares 8 4 2 4" xfId="12789" xr:uid="{6D1FF3EC-EA6A-46B9-8232-62160AD038C6}"/>
    <cellStyle name="Separador de milhares 8 4 2 4 2" xfId="15677" xr:uid="{7FC73B57-6629-4ADB-8C8C-6DED4CA127B1}"/>
    <cellStyle name="Separador de milhares 8 4 2 5" xfId="14285" xr:uid="{C5DA2E4F-67BD-4114-99F2-A679927A899E}"/>
    <cellStyle name="Separador de milhares 8 4 3" xfId="11231" xr:uid="{3CBB0671-D0D5-45DB-93E8-9843B3497E32}"/>
    <cellStyle name="Separador de milhares 8 4 3 2" xfId="12183" xr:uid="{23246D1A-47BE-47C4-B688-48F1110A078A}"/>
    <cellStyle name="Separador de milhares 8 4 3 2 2" xfId="14084" xr:uid="{FEFCD69E-295D-498B-90BE-4E2003583439}"/>
    <cellStyle name="Separador de milhares 8 4 3 2 2 2" xfId="16936" xr:uid="{CAC1B7B2-757B-4597-92F1-CE286BEF96EF}"/>
    <cellStyle name="Separador de milhares 8 4 3 2 3" xfId="15475" xr:uid="{D5934ADF-3052-4F6F-8DAF-615346247DC1}"/>
    <cellStyle name="Separador de milhares 8 4 3 3" xfId="13284" xr:uid="{76A57467-0958-41AB-B2BD-D3517596443A}"/>
    <cellStyle name="Separador de milhares 8 4 3 3 2" xfId="16138" xr:uid="{356A9C84-9619-4186-8396-125EDD9BC83E}"/>
    <cellStyle name="Separador de milhares 8 4 3 4" xfId="14677" xr:uid="{9C8033D9-2F66-46C4-9678-1E4E0E303E4B}"/>
    <cellStyle name="Separador de milhares 8 4 4" xfId="11782" xr:uid="{D803BF7D-803C-482A-AFB1-D7A53AA52D10}"/>
    <cellStyle name="Separador de milhares 8 4 4 2" xfId="13685" xr:uid="{B116AA1C-B0C5-4DF2-B119-5AFD7256FF07}"/>
    <cellStyle name="Separador de milhares 8 4 4 2 2" xfId="16537" xr:uid="{79BBB400-71B3-430A-8B93-69E9BE536C03}"/>
    <cellStyle name="Separador de milhares 8 4 4 3" xfId="15076" xr:uid="{6B26FD36-A792-4645-8B9B-E4A806A95292}"/>
    <cellStyle name="Separador de milhares 8 4 5" xfId="12788" xr:uid="{FB7E86D6-3DF7-4C15-B606-1EC0460A143D}"/>
    <cellStyle name="Separador de milhares 8 4 5 2" xfId="15676" xr:uid="{01183364-18A0-42C0-B076-215A989799DA}"/>
    <cellStyle name="Separador de milhares 8 4 6" xfId="14284" xr:uid="{4E963EBA-00A5-400C-9645-37E6020243AB}"/>
    <cellStyle name="Separador de milhares 8 5" xfId="10261" xr:uid="{5FF6F34A-6E0E-4FF6-AB49-A7003FDF4FA7}"/>
    <cellStyle name="Separador de milhares 8 5 2" xfId="10262" xr:uid="{07BFC3CC-4AF9-4232-8747-5D0B2E2E9350}"/>
    <cellStyle name="Separador de milhares 8 5 2 2" xfId="11234" xr:uid="{23302F57-E322-471A-8D0C-90181E31627C}"/>
    <cellStyle name="Separador de milhares 8 5 2 2 2" xfId="12186" xr:uid="{BAEF00E2-E227-4AC7-A355-A9682C5426C1}"/>
    <cellStyle name="Separador de milhares 8 5 2 2 2 2" xfId="14087" xr:uid="{2EB16B81-6BE1-4A20-9AB8-85A4FB60E128}"/>
    <cellStyle name="Separador de milhares 8 5 2 2 2 2 2" xfId="16939" xr:uid="{1CF6BC64-C7F5-4ED2-87A8-08CF3018ADB0}"/>
    <cellStyle name="Separador de milhares 8 5 2 2 2 3" xfId="15478" xr:uid="{1C75CD9E-D00D-43DB-8628-7CE2080B53F6}"/>
    <cellStyle name="Separador de milhares 8 5 2 2 3" xfId="13287" xr:uid="{15C2D7ED-9769-4E5A-BC19-9398539A5EEE}"/>
    <cellStyle name="Separador de milhares 8 5 2 2 3 2" xfId="16141" xr:uid="{2C724273-6B7A-434B-9A7C-4BE138D3E638}"/>
    <cellStyle name="Separador de milhares 8 5 2 2 4" xfId="14680" xr:uid="{0842134A-68E2-4E69-8CAB-BA9312EBF44D}"/>
    <cellStyle name="Separador de milhares 8 5 2 3" xfId="11785" xr:uid="{E23E7BC5-7E99-4EF2-BAE5-AB1A21892EF2}"/>
    <cellStyle name="Separador de milhares 8 5 2 3 2" xfId="13688" xr:uid="{13CFAB06-6A7B-4420-A144-F2EF5852FC44}"/>
    <cellStyle name="Separador de milhares 8 5 2 3 2 2" xfId="16540" xr:uid="{BA3EE3C3-0223-452D-B2EE-837E7E28E078}"/>
    <cellStyle name="Separador de milhares 8 5 2 3 3" xfId="15079" xr:uid="{2AF35A32-45C4-4DC4-93D2-E166C8C28A6F}"/>
    <cellStyle name="Separador de milhares 8 5 2 4" xfId="12791" xr:uid="{8D62B8FC-9ACF-44B4-B7BD-CC6771461B54}"/>
    <cellStyle name="Separador de milhares 8 5 2 4 2" xfId="15679" xr:uid="{BFB9270C-2BB7-461B-9DD4-94D2B3617F5E}"/>
    <cellStyle name="Separador de milhares 8 5 2 5" xfId="14287" xr:uid="{64D9E408-1CCE-4747-828D-9EF0524F6A4B}"/>
    <cellStyle name="Separador de milhares 8 5 3" xfId="11233" xr:uid="{4DB0EFC2-13B3-472C-90D9-4180F5151CC4}"/>
    <cellStyle name="Separador de milhares 8 5 3 2" xfId="12185" xr:uid="{09E061FF-D0FC-4D7B-B4C2-AA641A9100DF}"/>
    <cellStyle name="Separador de milhares 8 5 3 2 2" xfId="14086" xr:uid="{D4EED5B3-3AE3-4E43-A1C2-5015F61D8FEA}"/>
    <cellStyle name="Separador de milhares 8 5 3 2 2 2" xfId="16938" xr:uid="{5737A370-7835-496A-B537-11F86FA80BC3}"/>
    <cellStyle name="Separador de milhares 8 5 3 2 3" xfId="15477" xr:uid="{7F989F54-893C-4511-B510-156C3063D709}"/>
    <cellStyle name="Separador de milhares 8 5 3 3" xfId="13286" xr:uid="{07FEEDB5-C2BF-4297-AAA2-8799C811804E}"/>
    <cellStyle name="Separador de milhares 8 5 3 3 2" xfId="16140" xr:uid="{404EF914-0824-4A1B-8324-796C8A74A30A}"/>
    <cellStyle name="Separador de milhares 8 5 3 4" xfId="14679" xr:uid="{0E9634A5-A4E7-43C2-A14A-16FE503FC78E}"/>
    <cellStyle name="Separador de milhares 8 5 4" xfId="11784" xr:uid="{2C755B05-2146-483D-8AFD-C6826BE7E4B1}"/>
    <cellStyle name="Separador de milhares 8 5 4 2" xfId="13687" xr:uid="{59EA1D80-C3FC-4F90-B65C-A48721E4BE67}"/>
    <cellStyle name="Separador de milhares 8 5 4 2 2" xfId="16539" xr:uid="{334267B9-2C64-4033-BF28-F3149E72BF66}"/>
    <cellStyle name="Separador de milhares 8 5 4 3" xfId="15078" xr:uid="{18CBA887-21D5-4759-AF98-368AA4D13C41}"/>
    <cellStyle name="Separador de milhares 8 5 5" xfId="12790" xr:uid="{C4CA6A7D-DA1C-40A1-8D4E-AB4D1DD8039F}"/>
    <cellStyle name="Separador de milhares 8 5 5 2" xfId="15678" xr:uid="{A8A15125-DCA3-4685-8DDC-BA9AF0932BFA}"/>
    <cellStyle name="Separador de milhares 8 5 6" xfId="14286" xr:uid="{E1E9B032-1766-4FBD-9E96-5CF918A2C345}"/>
    <cellStyle name="Separador de milhares 8 6" xfId="10263" xr:uid="{9346FFD8-65D0-49D2-B64F-2C31D2027586}"/>
    <cellStyle name="Separador de milhares 8 6 2" xfId="10264" xr:uid="{B367CC74-BD14-4581-8F05-97159CF7853B}"/>
    <cellStyle name="Separador de milhares 8 6 2 2" xfId="11236" xr:uid="{DE402247-EA35-4A24-8AE3-EDBB9E93984A}"/>
    <cellStyle name="Separador de milhares 8 6 2 2 2" xfId="12188" xr:uid="{F868FFE4-8F4D-4021-9AC4-0F991A265B84}"/>
    <cellStyle name="Separador de milhares 8 6 2 2 2 2" xfId="14089" xr:uid="{5752F944-9870-4832-A72E-057771E6C6D2}"/>
    <cellStyle name="Separador de milhares 8 6 2 2 2 2 2" xfId="16941" xr:uid="{B2609CC6-DD9E-4BD1-B8C3-83FE6BE13F08}"/>
    <cellStyle name="Separador de milhares 8 6 2 2 2 3" xfId="15480" xr:uid="{68571459-E24C-4BF6-8B45-F0646D0A4211}"/>
    <cellStyle name="Separador de milhares 8 6 2 2 3" xfId="13289" xr:uid="{16B89049-FAF1-4491-88DD-D68B9874234A}"/>
    <cellStyle name="Separador de milhares 8 6 2 2 3 2" xfId="16143" xr:uid="{DC231B7F-7B2C-46BE-A0FB-C96F79E3D8C3}"/>
    <cellStyle name="Separador de milhares 8 6 2 2 4" xfId="14682" xr:uid="{F1A54ED8-B9D8-4EAF-AEA2-39A71C999908}"/>
    <cellStyle name="Separador de milhares 8 6 2 3" xfId="11787" xr:uid="{763EC406-1633-4A48-9D02-D0D5B2B84FB3}"/>
    <cellStyle name="Separador de milhares 8 6 2 3 2" xfId="13690" xr:uid="{48F6F550-16BF-4085-848F-1DBF5E57D14F}"/>
    <cellStyle name="Separador de milhares 8 6 2 3 2 2" xfId="16542" xr:uid="{F2F47D60-7DA1-455B-BC04-7F85B64DDF87}"/>
    <cellStyle name="Separador de milhares 8 6 2 3 3" xfId="15081" xr:uid="{9A66B147-BF9B-4880-A956-2C2F320A7DC7}"/>
    <cellStyle name="Separador de milhares 8 6 2 4" xfId="12793" xr:uid="{748ADA71-996B-4433-99D1-18DA9F6709F7}"/>
    <cellStyle name="Separador de milhares 8 6 2 4 2" xfId="15681" xr:uid="{04417D15-822E-402B-A3A6-AC6FD685A29A}"/>
    <cellStyle name="Separador de milhares 8 6 2 5" xfId="14289" xr:uid="{36742B89-BBC3-456D-99DB-B9A16BE59611}"/>
    <cellStyle name="Separador de milhares 8 6 3" xfId="11235" xr:uid="{D7F8D41F-9979-462F-BADD-9BE82AB02AD6}"/>
    <cellStyle name="Separador de milhares 8 6 3 2" xfId="12187" xr:uid="{86819A9B-66E4-4E13-B15A-7B112A5EF763}"/>
    <cellStyle name="Separador de milhares 8 6 3 2 2" xfId="14088" xr:uid="{C28C1828-5908-41A8-9435-5FF5520C0944}"/>
    <cellStyle name="Separador de milhares 8 6 3 2 2 2" xfId="16940" xr:uid="{D187765B-14C8-4EDA-A311-2FF7F834314A}"/>
    <cellStyle name="Separador de milhares 8 6 3 2 3" xfId="15479" xr:uid="{3527067B-73D0-43A7-BB4B-D12D19BA4B69}"/>
    <cellStyle name="Separador de milhares 8 6 3 3" xfId="13288" xr:uid="{5EB23104-5874-4290-BB65-69CB601AB8FE}"/>
    <cellStyle name="Separador de milhares 8 6 3 3 2" xfId="16142" xr:uid="{581BCA80-DF26-469D-928D-DBEA8C7BC106}"/>
    <cellStyle name="Separador de milhares 8 6 3 4" xfId="14681" xr:uid="{FC23A876-9B6F-4FA1-8499-D501C2E77DCA}"/>
    <cellStyle name="Separador de milhares 8 6 4" xfId="11786" xr:uid="{4A3D7C34-2E80-4498-B1CB-27DBD30E356C}"/>
    <cellStyle name="Separador de milhares 8 6 4 2" xfId="13689" xr:uid="{C74A1FB5-F273-4AA8-B4A3-81295D0C8694}"/>
    <cellStyle name="Separador de milhares 8 6 4 2 2" xfId="16541" xr:uid="{8CBB5084-75D0-4D82-AD8E-F982AB59E8D7}"/>
    <cellStyle name="Separador de milhares 8 6 4 3" xfId="15080" xr:uid="{BEAA2195-EE3A-4063-83C6-7C15EF5A19C1}"/>
    <cellStyle name="Separador de milhares 8 6 5" xfId="12792" xr:uid="{EFD33661-9B28-4E42-A51D-C9C147B3C068}"/>
    <cellStyle name="Separador de milhares 8 6 5 2" xfId="15680" xr:uid="{2DD4E545-7CEF-407C-8D08-631843C08B32}"/>
    <cellStyle name="Separador de milhares 8 6 6" xfId="14288" xr:uid="{0F500FF5-3FBE-47CB-A891-1156EDDA14BF}"/>
    <cellStyle name="Separador de milhares 8 7" xfId="11223" xr:uid="{2146AF57-952B-4310-8C2F-89E4129492E0}"/>
    <cellStyle name="Separador de milhares 8 7 2" xfId="12175" xr:uid="{97C06329-C387-4C11-BCA1-245D38E44F55}"/>
    <cellStyle name="Separador de milhares 8 7 2 2" xfId="14076" xr:uid="{DFA3C11E-7AF6-43A5-85A8-FBEB6473D43E}"/>
    <cellStyle name="Separador de milhares 8 7 2 2 2" xfId="16928" xr:uid="{7C10D39B-71AE-4AB6-A69A-64677B8AE6F2}"/>
    <cellStyle name="Separador de milhares 8 7 2 3" xfId="15467" xr:uid="{BF67FA22-2CDA-4B54-B412-74D9FA8CE178}"/>
    <cellStyle name="Separador de milhares 8 7 3" xfId="13276" xr:uid="{AC7F8C70-5A96-4FAE-801C-700DCC4C5BF0}"/>
    <cellStyle name="Separador de milhares 8 7 3 2" xfId="16130" xr:uid="{2AA19771-1C6A-4CAF-8155-1064151A74AA}"/>
    <cellStyle name="Separador de milhares 8 7 4" xfId="14669" xr:uid="{BE61B583-9974-4A9F-A580-F9EA385E5592}"/>
    <cellStyle name="Separador de milhares 8 8" xfId="11774" xr:uid="{BC7B4FAD-0639-48B3-8EFA-0D8894FF5FE2}"/>
    <cellStyle name="Separador de milhares 8 8 2" xfId="13677" xr:uid="{4F97E031-8FD8-41E7-A0D6-DA91DA9A2CE2}"/>
    <cellStyle name="Separador de milhares 8 8 2 2" xfId="16529" xr:uid="{0A4C3D62-48A3-45DC-B341-93E87D651C12}"/>
    <cellStyle name="Separador de milhares 8 8 3" xfId="15068" xr:uid="{193E793D-115E-4315-8714-70CAFF2492E2}"/>
    <cellStyle name="Separador de milhares 8_Cash Alu" xfId="10265" xr:uid="{E50A56E9-E009-4E3C-96E7-4A5D82757411}"/>
    <cellStyle name="Separador de milhares 9" xfId="10266" xr:uid="{69E1C348-22FD-4CD2-84C9-98E4DCD05735}"/>
    <cellStyle name="Separador de milhares 9 2" xfId="10267" xr:uid="{C093415E-1377-47DC-83BC-2DFC27D0DB28}"/>
    <cellStyle name="Separador de milhares 9 2 2" xfId="10268" xr:uid="{3BCB5437-7A3E-4F01-840A-2827384FAFEC}"/>
    <cellStyle name="Separador de milhares 9 2 3" xfId="11238" xr:uid="{ACF277A5-4117-4627-9B4F-CD0F2FE247C3}"/>
    <cellStyle name="Separador de milhares 9 2 3 2" xfId="12190" xr:uid="{AEBBA46C-0E5C-42E8-94BD-49637F04F9EB}"/>
    <cellStyle name="Separador de milhares 9 2 3 2 2" xfId="14091" xr:uid="{AEC3171F-F524-46C3-B559-8AE66CE14155}"/>
    <cellStyle name="Separador de milhares 9 2 3 2 2 2" xfId="16943" xr:uid="{9FE1B273-0FF8-4DC4-9B9D-E473DDCBEAB2}"/>
    <cellStyle name="Separador de milhares 9 2 3 2 3" xfId="15482" xr:uid="{EF903587-7CCE-4071-AF86-7A2CC35BF2AB}"/>
    <cellStyle name="Separador de milhares 9 2 3 3" xfId="13291" xr:uid="{5810E05E-45E4-461C-8356-2C328B5AE20F}"/>
    <cellStyle name="Separador de milhares 9 2 3 3 2" xfId="16145" xr:uid="{38C494B2-3F76-4747-8ED7-C768DA20B4EC}"/>
    <cellStyle name="Separador de milhares 9 2 3 4" xfId="14684" xr:uid="{0AE26F49-4DDE-4740-950C-B753966AC66B}"/>
    <cellStyle name="Separador de milhares 9 2 4" xfId="11789" xr:uid="{341926C2-77B1-412C-9E82-14C0838619A1}"/>
    <cellStyle name="Separador de milhares 9 2 4 2" xfId="13692" xr:uid="{A87761EA-F36D-46A6-A8C9-77CD03DAAC22}"/>
    <cellStyle name="Separador de milhares 9 2 4 2 2" xfId="16544" xr:uid="{6353B363-6BCA-4A95-B29D-CAE36826C087}"/>
    <cellStyle name="Separador de milhares 9 2 4 3" xfId="15083" xr:uid="{1532BF8A-097F-4D02-BE16-997AB87F34CF}"/>
    <cellStyle name="Separador de milhares 9 2 5" xfId="12794" xr:uid="{1641E029-0568-4AF7-B64A-7E9A14E2BA9A}"/>
    <cellStyle name="Separador de milhares 9 2 5 2" xfId="15682" xr:uid="{14B63E9A-9980-4ECB-85FC-10BD3A643D70}"/>
    <cellStyle name="Separador de milhares 9 2 6" xfId="14290" xr:uid="{9B1CE657-D569-4A78-81C3-5FB2808CB57F}"/>
    <cellStyle name="Separador de milhares 9 3" xfId="10269" xr:uid="{B6541C49-8843-4E4C-AF55-0974DD8969CA}"/>
    <cellStyle name="Separador de milhares 9 3 2" xfId="10270" xr:uid="{BC0F4E15-FCBE-4831-A07A-DB9F3E51A35D}"/>
    <cellStyle name="Separador de milhares 9 3 2 2" xfId="11240" xr:uid="{2264DDF8-30FC-41E8-8D28-EED32611BDCD}"/>
    <cellStyle name="Separador de milhares 9 3 2 2 2" xfId="12192" xr:uid="{3DA34187-D85B-4EDE-BE86-C7DA26FD07F3}"/>
    <cellStyle name="Separador de milhares 9 3 2 2 2 2" xfId="14093" xr:uid="{FE73B167-373E-4AF5-8B59-133ADB705AFB}"/>
    <cellStyle name="Separador de milhares 9 3 2 2 2 2 2" xfId="16945" xr:uid="{3882A99D-D90D-482F-BC76-64A47BBF2F5E}"/>
    <cellStyle name="Separador de milhares 9 3 2 2 2 3" xfId="15484" xr:uid="{2C742AA7-2656-4562-9217-2DB915F315D9}"/>
    <cellStyle name="Separador de milhares 9 3 2 2 3" xfId="13293" xr:uid="{506FAE7A-A90D-46AB-884D-20EF437B357E}"/>
    <cellStyle name="Separador de milhares 9 3 2 2 3 2" xfId="16147" xr:uid="{6B1BDEEF-1FE1-4396-940F-5C3387D27E3A}"/>
    <cellStyle name="Separador de milhares 9 3 2 2 4" xfId="14686" xr:uid="{8FB03340-831A-4EF0-9266-11272D32EDEA}"/>
    <cellStyle name="Separador de milhares 9 3 2 3" xfId="11791" xr:uid="{B3F66CE1-47D2-470F-8F73-042119792356}"/>
    <cellStyle name="Separador de milhares 9 3 2 3 2" xfId="13694" xr:uid="{2738D3A1-ABAD-42C0-BB0B-937931B81DD1}"/>
    <cellStyle name="Separador de milhares 9 3 2 3 2 2" xfId="16546" xr:uid="{7980D75A-7814-4551-8B4A-69695728C493}"/>
    <cellStyle name="Separador de milhares 9 3 2 3 3" xfId="15085" xr:uid="{4E221037-672B-42BC-84A1-EA8969B5E920}"/>
    <cellStyle name="Separador de milhares 9 3 2 4" xfId="12796" xr:uid="{5242C87D-A3BE-458B-86C3-E2C52FC8108E}"/>
    <cellStyle name="Separador de milhares 9 3 2 4 2" xfId="15684" xr:uid="{1D1106D7-5165-4716-B2A3-B7718DCACE8C}"/>
    <cellStyle name="Separador de milhares 9 3 2 5" xfId="14292" xr:uid="{99B78BA3-641D-4FD9-BAA7-A977CCF66F81}"/>
    <cellStyle name="Separador de milhares 9 3 3" xfId="11239" xr:uid="{FFD36B34-1172-4926-BE46-F4A2C2F155FC}"/>
    <cellStyle name="Separador de milhares 9 3 3 2" xfId="12191" xr:uid="{D187EADD-781B-4A54-87D8-4F5ACC359CAB}"/>
    <cellStyle name="Separador de milhares 9 3 3 2 2" xfId="14092" xr:uid="{D4655F9B-1CFB-4145-9849-D4A720D7D735}"/>
    <cellStyle name="Separador de milhares 9 3 3 2 2 2" xfId="16944" xr:uid="{89AB691A-1D7C-4C46-97F7-EF78EF257275}"/>
    <cellStyle name="Separador de milhares 9 3 3 2 3" xfId="15483" xr:uid="{5F80A0C5-279D-429F-BB72-0A015F20C664}"/>
    <cellStyle name="Separador de milhares 9 3 3 3" xfId="13292" xr:uid="{6A27345E-89A7-41B5-B5C6-45B81D77917E}"/>
    <cellStyle name="Separador de milhares 9 3 3 3 2" xfId="16146" xr:uid="{36940467-1BB6-445E-84B7-9F3B290EC297}"/>
    <cellStyle name="Separador de milhares 9 3 3 4" xfId="14685" xr:uid="{B1BB854B-7002-45BB-917C-8E117E9F9671}"/>
    <cellStyle name="Separador de milhares 9 3 4" xfId="11790" xr:uid="{8F37C9B9-D90F-44FE-9628-3B8C7962CE48}"/>
    <cellStyle name="Separador de milhares 9 3 4 2" xfId="13693" xr:uid="{31BF3D9B-5387-4E97-84B1-6EA34F8CB412}"/>
    <cellStyle name="Separador de milhares 9 3 4 2 2" xfId="16545" xr:uid="{2EE8127F-3FFC-4149-8094-E7238F0BF280}"/>
    <cellStyle name="Separador de milhares 9 3 4 3" xfId="15084" xr:uid="{00DF91C5-179B-4E5D-96FC-3D61CA38759C}"/>
    <cellStyle name="Separador de milhares 9 3 5" xfId="12795" xr:uid="{05991961-41EA-4F41-A5E7-27D077BA2D47}"/>
    <cellStyle name="Separador de milhares 9 3 5 2" xfId="15683" xr:uid="{102376B7-0A69-48B6-B2E9-A6D671E050B6}"/>
    <cellStyle name="Separador de milhares 9 3 6" xfId="14291" xr:uid="{611D4738-628A-49F8-858A-BF322AA67728}"/>
    <cellStyle name="Separador de milhares 9 4" xfId="10271" xr:uid="{D302AB2E-BFFC-4112-859E-2998768E9A12}"/>
    <cellStyle name="Separador de milhares 9 4 2" xfId="10272" xr:uid="{155E2134-46A2-4356-9009-A4EAE9A5401B}"/>
    <cellStyle name="Separador de milhares 9 4 2 2" xfId="11242" xr:uid="{0A045840-BD56-4536-B721-28E98D421DE5}"/>
    <cellStyle name="Separador de milhares 9 4 2 2 2" xfId="12194" xr:uid="{2D318721-C391-442B-9FD2-8D3A8B0C1CCB}"/>
    <cellStyle name="Separador de milhares 9 4 2 2 2 2" xfId="14095" xr:uid="{EB2BD579-C261-4ABF-9C9E-A00253440FBE}"/>
    <cellStyle name="Separador de milhares 9 4 2 2 2 2 2" xfId="16947" xr:uid="{775B995E-564B-49E2-B477-450F30C7AD11}"/>
    <cellStyle name="Separador de milhares 9 4 2 2 2 3" xfId="15486" xr:uid="{F1F1D181-2F28-4916-8872-D4892E970311}"/>
    <cellStyle name="Separador de milhares 9 4 2 2 3" xfId="13295" xr:uid="{909C4735-A3D6-4177-9CC9-D5B6ACF4042E}"/>
    <cellStyle name="Separador de milhares 9 4 2 2 3 2" xfId="16149" xr:uid="{48D64613-9DAF-4AE3-B9CF-7B8F63D4056F}"/>
    <cellStyle name="Separador de milhares 9 4 2 2 4" xfId="14688" xr:uid="{473F5C1D-EA0A-40D8-AFC3-A1C85C640259}"/>
    <cellStyle name="Separador de milhares 9 4 2 3" xfId="11793" xr:uid="{E09BE6CC-8188-4D08-8BFA-539EAE4D7217}"/>
    <cellStyle name="Separador de milhares 9 4 2 3 2" xfId="13696" xr:uid="{43F7F5F6-AD12-44C1-AEC0-AD6D751182C1}"/>
    <cellStyle name="Separador de milhares 9 4 2 3 2 2" xfId="16548" xr:uid="{B42A15C5-EF70-4C8F-9E90-E8F6C6D1AB9A}"/>
    <cellStyle name="Separador de milhares 9 4 2 3 3" xfId="15087" xr:uid="{DD26CC70-70BF-4B69-8491-09FF416CD06B}"/>
    <cellStyle name="Separador de milhares 9 4 2 4" xfId="12798" xr:uid="{FCBCC3DD-BEAD-43E7-BFEE-0AC475D84EBA}"/>
    <cellStyle name="Separador de milhares 9 4 2 4 2" xfId="15686" xr:uid="{F5238D36-C761-4B5E-9E36-C7D5951AD46B}"/>
    <cellStyle name="Separador de milhares 9 4 2 5" xfId="14294" xr:uid="{3458A33C-08E7-4659-B381-924DB38EF642}"/>
    <cellStyle name="Separador de milhares 9 4 3" xfId="11241" xr:uid="{91FE3760-A896-4C9F-B591-B8076ADAB7D4}"/>
    <cellStyle name="Separador de milhares 9 4 3 2" xfId="12193" xr:uid="{9FE4E4D8-E48C-4263-A335-148BFA71EF53}"/>
    <cellStyle name="Separador de milhares 9 4 3 2 2" xfId="14094" xr:uid="{7BC35A10-EC44-4F6A-B79D-AB6A0603FC36}"/>
    <cellStyle name="Separador de milhares 9 4 3 2 2 2" xfId="16946" xr:uid="{B6761A14-6F66-41E8-9C3A-04D24A0477E3}"/>
    <cellStyle name="Separador de milhares 9 4 3 2 3" xfId="15485" xr:uid="{2EB4FFC5-7AD1-4D6D-AB1E-E96B41DB3855}"/>
    <cellStyle name="Separador de milhares 9 4 3 3" xfId="13294" xr:uid="{101D1DC6-C516-406A-A9CB-8A3B3D223497}"/>
    <cellStyle name="Separador de milhares 9 4 3 3 2" xfId="16148" xr:uid="{76D1D1C3-2DFF-4BCB-AE59-50C327A02BF9}"/>
    <cellStyle name="Separador de milhares 9 4 3 4" xfId="14687" xr:uid="{6BB69D76-2822-42DF-8DB2-E9DF8DD9801A}"/>
    <cellStyle name="Separador de milhares 9 4 4" xfId="11792" xr:uid="{8457D14E-F330-4023-9111-3F8C72D97C7E}"/>
    <cellStyle name="Separador de milhares 9 4 4 2" xfId="13695" xr:uid="{21BBC299-3D68-4A54-BCD9-B26D25A5BEB4}"/>
    <cellStyle name="Separador de milhares 9 4 4 2 2" xfId="16547" xr:uid="{377EEB36-ACF1-4C61-B85F-5CA2708EF66E}"/>
    <cellStyle name="Separador de milhares 9 4 4 3" xfId="15086" xr:uid="{1D5C8276-5A76-4288-959D-9DCF9AE616C7}"/>
    <cellStyle name="Separador de milhares 9 4 5" xfId="12797" xr:uid="{57C1ECA4-CF54-441E-BADE-CA1ABD6AA0C5}"/>
    <cellStyle name="Separador de milhares 9 4 5 2" xfId="15685" xr:uid="{B7A9D803-615B-4869-A49E-C4FEDB699D04}"/>
    <cellStyle name="Separador de milhares 9 4 6" xfId="14293" xr:uid="{C5860786-E587-4D44-BC46-4569A5AD8723}"/>
    <cellStyle name="Separador de milhares 9 5" xfId="10273" xr:uid="{C5579FE9-2E74-4917-B7A2-FEAEA5653883}"/>
    <cellStyle name="Separador de milhares 9 5 2" xfId="10274" xr:uid="{BBBE5757-492C-4D30-AEDA-EA02C370FD8A}"/>
    <cellStyle name="Separador de milhares 9 5 2 2" xfId="11244" xr:uid="{3A49230A-3C77-43CE-A2A8-47626F3C3B27}"/>
    <cellStyle name="Separador de milhares 9 5 2 2 2" xfId="12196" xr:uid="{439383CF-039C-4FEC-9486-3AEEAAE3905D}"/>
    <cellStyle name="Separador de milhares 9 5 2 2 2 2" xfId="14097" xr:uid="{569978DF-4FAA-4C4A-9718-7D124ED67B9C}"/>
    <cellStyle name="Separador de milhares 9 5 2 2 2 2 2" xfId="16949" xr:uid="{3F2515AD-DE2D-480F-9698-8148EE167627}"/>
    <cellStyle name="Separador de milhares 9 5 2 2 2 3" xfId="15488" xr:uid="{FDBC20F1-E3E8-4ED3-82AD-BA164AB85EA1}"/>
    <cellStyle name="Separador de milhares 9 5 2 2 3" xfId="13297" xr:uid="{470EE9A5-6A95-40B9-AC8F-6667A1BEE94B}"/>
    <cellStyle name="Separador de milhares 9 5 2 2 3 2" xfId="16151" xr:uid="{6D8CF30D-1DC6-4789-BE1C-9C16C57E1AB3}"/>
    <cellStyle name="Separador de milhares 9 5 2 2 4" xfId="14690" xr:uid="{425A6DD2-8B45-4D7E-BBA9-D20A4B7D7A4C}"/>
    <cellStyle name="Separador de milhares 9 5 2 3" xfId="11795" xr:uid="{9F4AE798-3BC1-483A-8273-C3EAD974310A}"/>
    <cellStyle name="Separador de milhares 9 5 2 3 2" xfId="13698" xr:uid="{6F323E41-A39D-4618-93CD-4832BD93A069}"/>
    <cellStyle name="Separador de milhares 9 5 2 3 2 2" xfId="16550" xr:uid="{10B1DC86-D826-4EB4-B8BA-E89A2B286111}"/>
    <cellStyle name="Separador de milhares 9 5 2 3 3" xfId="15089" xr:uid="{200FC7F9-7F9A-4339-98EF-B5A777849AB0}"/>
    <cellStyle name="Separador de milhares 9 5 2 4" xfId="12800" xr:uid="{4405B5CF-EEE1-4A7C-9501-BD13213E9767}"/>
    <cellStyle name="Separador de milhares 9 5 2 4 2" xfId="15688" xr:uid="{80B09E94-B653-420D-85D1-BD82D2E0D6CB}"/>
    <cellStyle name="Separador de milhares 9 5 2 5" xfId="14296" xr:uid="{67AB97FD-8126-4172-8EAB-226AC6E68EBC}"/>
    <cellStyle name="Separador de milhares 9 5 3" xfId="11243" xr:uid="{00274C1C-AA77-4712-A505-ABE3956486D6}"/>
    <cellStyle name="Separador de milhares 9 5 3 2" xfId="12195" xr:uid="{668E179F-6ECC-423F-A37D-401227AB4BE0}"/>
    <cellStyle name="Separador de milhares 9 5 3 2 2" xfId="14096" xr:uid="{474B1A10-DFB7-4D59-8A5D-B68DEA4CDC42}"/>
    <cellStyle name="Separador de milhares 9 5 3 2 2 2" xfId="16948" xr:uid="{2399FAE2-7935-4231-B1CB-877701E67439}"/>
    <cellStyle name="Separador de milhares 9 5 3 2 3" xfId="15487" xr:uid="{BDD5AFE3-4E8D-4BB6-9EE5-D097B80DE1B8}"/>
    <cellStyle name="Separador de milhares 9 5 3 3" xfId="13296" xr:uid="{78F39CA1-8E44-432B-97D1-14F9A5442C78}"/>
    <cellStyle name="Separador de milhares 9 5 3 3 2" xfId="16150" xr:uid="{29459D56-92A9-4437-BAE0-44895948CA58}"/>
    <cellStyle name="Separador de milhares 9 5 3 4" xfId="14689" xr:uid="{59DEA7B1-7FC0-44B3-B543-EC407A47FDC9}"/>
    <cellStyle name="Separador de milhares 9 5 4" xfId="11794" xr:uid="{97692A21-7223-4DBD-A519-7EA2DF3B660A}"/>
    <cellStyle name="Separador de milhares 9 5 4 2" xfId="13697" xr:uid="{B0D952C1-8261-4906-BA4F-A15CE33F4600}"/>
    <cellStyle name="Separador de milhares 9 5 4 2 2" xfId="16549" xr:uid="{DB47F49C-66DF-4E17-987B-D615B7C859D4}"/>
    <cellStyle name="Separador de milhares 9 5 4 3" xfId="15088" xr:uid="{14C9D429-9FAD-4098-99DF-DEFC5975E005}"/>
    <cellStyle name="Separador de milhares 9 5 5" xfId="12799" xr:uid="{99969469-0E96-429D-B8DC-26A4B838923E}"/>
    <cellStyle name="Separador de milhares 9 5 5 2" xfId="15687" xr:uid="{D13424F9-F3CF-4E67-A4B2-9A8EB106B58A}"/>
    <cellStyle name="Separador de milhares 9 5 6" xfId="14295" xr:uid="{F0D9C4F0-7E53-4F88-B0EE-FFE06A968CB3}"/>
    <cellStyle name="Separador de milhares 9 6" xfId="10275" xr:uid="{7D186300-AFF1-41BB-B1BD-B4A765543A57}"/>
    <cellStyle name="Separador de milhares 9 6 2" xfId="10276" xr:uid="{21177FE2-FDEC-4F85-9506-0D762D0E6A1B}"/>
    <cellStyle name="Separador de milhares 9 6 2 2" xfId="11246" xr:uid="{9F34748D-5912-48D5-8B08-3074C843C5FD}"/>
    <cellStyle name="Separador de milhares 9 6 2 2 2" xfId="12198" xr:uid="{01A10634-8589-437A-B5BB-35F7EFAE73DB}"/>
    <cellStyle name="Separador de milhares 9 6 2 2 2 2" xfId="14099" xr:uid="{2A93B3ED-833C-446F-8B4F-F90B3CD1052D}"/>
    <cellStyle name="Separador de milhares 9 6 2 2 2 2 2" xfId="16951" xr:uid="{8336405A-ED52-43BD-8478-1B74E6AEAF65}"/>
    <cellStyle name="Separador de milhares 9 6 2 2 2 3" xfId="15490" xr:uid="{C92255AC-3B1D-4FC7-9196-2DDC1EB39A7D}"/>
    <cellStyle name="Separador de milhares 9 6 2 2 3" xfId="13299" xr:uid="{8922F778-DBD9-40D8-9172-306002311114}"/>
    <cellStyle name="Separador de milhares 9 6 2 2 3 2" xfId="16153" xr:uid="{2C9AFBD8-291D-4752-9549-8F5A7F62ACC6}"/>
    <cellStyle name="Separador de milhares 9 6 2 2 4" xfId="14692" xr:uid="{EA86499B-E9F4-4211-A973-627A3B7A2827}"/>
    <cellStyle name="Separador de milhares 9 6 2 3" xfId="11797" xr:uid="{49C573DF-8F77-439D-8A34-9234E04D9396}"/>
    <cellStyle name="Separador de milhares 9 6 2 3 2" xfId="13700" xr:uid="{75A41DB4-7396-4EE2-9217-8947AF0E4D3A}"/>
    <cellStyle name="Separador de milhares 9 6 2 3 2 2" xfId="16552" xr:uid="{B17B35E3-8022-41FA-B5C6-FADD722D59C0}"/>
    <cellStyle name="Separador de milhares 9 6 2 3 3" xfId="15091" xr:uid="{4E421EA5-B3D1-426B-954B-07B27EB26946}"/>
    <cellStyle name="Separador de milhares 9 6 2 4" xfId="12802" xr:uid="{44667F19-CFAE-40D3-BEB0-F45B8A062C31}"/>
    <cellStyle name="Separador de milhares 9 6 2 4 2" xfId="15690" xr:uid="{CD814E0D-580A-418B-8FF0-D962C68CEDED}"/>
    <cellStyle name="Separador de milhares 9 6 2 5" xfId="14298" xr:uid="{30AB5982-2972-48F4-B4ED-EE648C4A6467}"/>
    <cellStyle name="Separador de milhares 9 6 3" xfId="11245" xr:uid="{0722668D-C787-43E2-B08A-AB1B1683B941}"/>
    <cellStyle name="Separador de milhares 9 6 3 2" xfId="12197" xr:uid="{351B816A-B398-4980-AC0C-C82F0F319706}"/>
    <cellStyle name="Separador de milhares 9 6 3 2 2" xfId="14098" xr:uid="{C747893B-D006-4BD7-BEAA-71D6344CEA8E}"/>
    <cellStyle name="Separador de milhares 9 6 3 2 2 2" xfId="16950" xr:uid="{9FD31F5F-874E-4BDE-BC1F-DB1E6D63427D}"/>
    <cellStyle name="Separador de milhares 9 6 3 2 3" xfId="15489" xr:uid="{6FC6D77B-8AE4-4C49-986E-AE1BD08C4EFA}"/>
    <cellStyle name="Separador de milhares 9 6 3 3" xfId="13298" xr:uid="{57B37E77-C9BA-4CD5-B7F7-FA4A264CB8DB}"/>
    <cellStyle name="Separador de milhares 9 6 3 3 2" xfId="16152" xr:uid="{A0AB33A5-4909-4D83-A8DB-43A02D5FB8A6}"/>
    <cellStyle name="Separador de milhares 9 6 3 4" xfId="14691" xr:uid="{F1D7A63D-84C4-4964-B33D-0DF21DB0617F}"/>
    <cellStyle name="Separador de milhares 9 6 4" xfId="11796" xr:uid="{2602DA8D-25C6-472B-9E15-F49AEB252DC6}"/>
    <cellStyle name="Separador de milhares 9 6 4 2" xfId="13699" xr:uid="{D77FCE53-5FFB-4EEF-AED4-5C5EC4968FC8}"/>
    <cellStyle name="Separador de milhares 9 6 4 2 2" xfId="16551" xr:uid="{BE2DEC8F-20A9-4BA9-B656-C2BD68A9A7B4}"/>
    <cellStyle name="Separador de milhares 9 6 4 3" xfId="15090" xr:uid="{CE954701-461B-4A76-8556-F17217CCE569}"/>
    <cellStyle name="Separador de milhares 9 6 5" xfId="12801" xr:uid="{CCA28AAA-CB79-45DC-B698-89CC5FA4A946}"/>
    <cellStyle name="Separador de milhares 9 6 5 2" xfId="15689" xr:uid="{2AF6F0CD-97A1-47F5-B46E-93E0F3D1C715}"/>
    <cellStyle name="Separador de milhares 9 6 6" xfId="14297" xr:uid="{F03A6160-9722-4157-ABD0-48C56C4CDD9C}"/>
    <cellStyle name="Separador de milhares 9 7" xfId="11237" xr:uid="{FD57C36C-1396-483D-88FF-377243D7C728}"/>
    <cellStyle name="Separador de milhares 9 7 2" xfId="12189" xr:uid="{4E1904A0-C5D8-4E10-9DFF-EF7B8324BB13}"/>
    <cellStyle name="Separador de milhares 9 7 2 2" xfId="14090" xr:uid="{5FC0DA72-4AC9-4706-9FEF-2A6EB625D4E1}"/>
    <cellStyle name="Separador de milhares 9 7 2 2 2" xfId="16942" xr:uid="{E716DF3F-540A-46BB-B9CE-CA4D24664EF8}"/>
    <cellStyle name="Separador de milhares 9 7 2 3" xfId="15481" xr:uid="{0C6F4EB8-5864-4379-8F3D-46EEE7344DEA}"/>
    <cellStyle name="Separador de milhares 9 7 3" xfId="13290" xr:uid="{834B6F9B-040D-4BA1-BEA6-F0C41AFA22EF}"/>
    <cellStyle name="Separador de milhares 9 7 3 2" xfId="16144" xr:uid="{907CCC23-BDDB-4191-B839-3B331EACEA7D}"/>
    <cellStyle name="Separador de milhares 9 7 4" xfId="14683" xr:uid="{B4FB166D-BF77-4C5A-B831-F54388AFB4F6}"/>
    <cellStyle name="Separador de milhares 9 8" xfId="11788" xr:uid="{8A682B78-BB74-4AE9-BA84-7681B14D28BB}"/>
    <cellStyle name="Separador de milhares 9 8 2" xfId="13691" xr:uid="{2B6FD613-0FEC-4E06-B9BA-4021C95D548F}"/>
    <cellStyle name="Separador de milhares 9 8 2 2" xfId="16543" xr:uid="{A59045AA-66CB-4CDF-B2DB-1A76626D55FB}"/>
    <cellStyle name="Separador de milhares 9 8 3" xfId="15082" xr:uid="{E8EEC2EF-BD7C-4C30-9263-B86909F2B48C}"/>
    <cellStyle name="Sheet Sub-Title" xfId="10277" xr:uid="{8497D2FA-4BDA-461A-B80E-D6929EACF78B}"/>
    <cellStyle name="Sheet Title" xfId="10278" xr:uid="{E40C7F89-327C-47E9-A7EE-BD5B04CF6003}"/>
    <cellStyle name="Sheet Version" xfId="10279" xr:uid="{984A8E13-9C83-40DF-B539-25D452CEFF70}"/>
    <cellStyle name="Single Accounting" xfId="10280" xr:uid="{58E1FDB6-7C92-4690-94B4-A827AA301EBF}"/>
    <cellStyle name="Source" xfId="10281" xr:uid="{EBF7CE05-0594-4C4C-8366-382E4C10199D}"/>
    <cellStyle name="Standaard_Huursom_1" xfId="10282" xr:uid="{8EFD916E-B184-4732-83E3-4A28E2C10F4C}"/>
    <cellStyle name="Standard_10 2001 PL Balance CF" xfId="10283" xr:uid="{3AA25CF0-D7C5-4822-893D-5D7420BC1EC0}"/>
    <cellStyle name="Strange" xfId="10284" xr:uid="{454BB6B4-D362-4AF3-A399-3F1F9C360F02}"/>
    <cellStyle name="Style 1" xfId="63" xr:uid="{2EF46E27-6DD4-4A5F-9BF6-8E89849B014D}"/>
    <cellStyle name="subhead" xfId="561" xr:uid="{AE317B57-9615-40FC-B8ED-6C9A8BC3B430}"/>
    <cellStyle name="subhead 2" xfId="10285" xr:uid="{5D709B81-650E-4079-9AEF-28974DC46E8C}"/>
    <cellStyle name="Table Col Head" xfId="10286" xr:uid="{97F0F6CD-371F-4E8D-840E-CE0D91E14C98}"/>
    <cellStyle name="Table Head" xfId="10287" xr:uid="{89D0AD4E-CBA2-4B14-8219-C591BA147BDF}"/>
    <cellStyle name="Table Head Aligned" xfId="10288" xr:uid="{CDA685B5-F560-4BFD-80D1-BB30571F13B7}"/>
    <cellStyle name="Table Head Aligned 2" xfId="10289" xr:uid="{CAB12965-CA09-4FA4-8080-304E6F46ABF2}"/>
    <cellStyle name="Table Head Aligned 2 2" xfId="17010" xr:uid="{1FF55423-EE2E-4145-80F2-0C773F49FFE2}"/>
    <cellStyle name="Table Head Aligned 3" xfId="17009" xr:uid="{BBAE1BC5-D23A-4B0C-ABE1-C7E2B027D187}"/>
    <cellStyle name="Table Head Blue" xfId="10290" xr:uid="{369DEA64-93F1-477D-9365-8D112F27E0D4}"/>
    <cellStyle name="Table Head Green" xfId="10291" xr:uid="{18C92BFF-1F36-4476-8209-3A5EB609350E}"/>
    <cellStyle name="Table Head Green 2" xfId="10292" xr:uid="{6BABF4F3-B289-4E79-9CB1-1E0C85B5DBA0}"/>
    <cellStyle name="Table Head Green 2 2" xfId="17012" xr:uid="{B60730EA-63BC-4C6F-B4B5-FEFAA4A1034A}"/>
    <cellStyle name="Table Head Green 3" xfId="17011" xr:uid="{AF9645B3-4E47-4AF2-A424-DFCFA16380D9}"/>
    <cellStyle name="Table Head_IPQ Comps" xfId="10293" xr:uid="{A0F0C924-2DCC-4BE7-9CA4-9F2B7F3BF4C2}"/>
    <cellStyle name="Table Text" xfId="10294" xr:uid="{5E430FA1-B920-4A0A-9DB3-8E46222C7953}"/>
    <cellStyle name="Table Title" xfId="10295" xr:uid="{17AF3252-34AC-4335-B73C-564C2A0C6A32}"/>
    <cellStyle name="Table Units" xfId="10296" xr:uid="{12379D6D-BB08-4615-918E-2E7442F4CA2C}"/>
    <cellStyle name="Table Units 2" xfId="10297" xr:uid="{58CC7C9D-E81D-4055-8C2D-78C0323DDE27}"/>
    <cellStyle name="Table_Header" xfId="10298" xr:uid="{6FDB72FB-A5E2-4285-A0F0-52ACD47596BF}"/>
    <cellStyle name="Test" xfId="10299" xr:uid="{53370741-DB14-49B7-A506-E1855A9626AF}"/>
    <cellStyle name="Test [green]" xfId="10300" xr:uid="{3664B808-5CCE-4AA1-A8CD-C186625E81A6}"/>
    <cellStyle name="Test 2" xfId="11247" xr:uid="{54BF7508-738C-45A5-B27B-D486277EDCA5}"/>
    <cellStyle name="Test 3" xfId="11798" xr:uid="{47E65AF7-D8BE-44CD-BBE9-C79EDD3D9BB2}"/>
    <cellStyle name="Test 4" xfId="12803" xr:uid="{8E20C2D6-9C80-44C2-927F-3407EC585F93}"/>
    <cellStyle name="Test 5" xfId="14299" xr:uid="{B14589D2-C22A-4549-90B8-318834DA336F}"/>
    <cellStyle name="Test 6" xfId="17013" xr:uid="{E90FF499-DEAF-48D1-8F5F-3A23F766AA07}"/>
    <cellStyle name="Text 1" xfId="10301" xr:uid="{CC6392BC-9784-4666-A2A7-E61CB967B858}"/>
    <cellStyle name="Text Head 1" xfId="10302" xr:uid="{440D0BC4-24FA-4C68-8EF3-73F27C4E27EB}"/>
    <cellStyle name="Texto de advertencia" xfId="10303" xr:uid="{6E74DA51-60A5-4769-9CAD-EAD60FEA456D}"/>
    <cellStyle name="Texto de Aviso" xfId="351" xr:uid="{B6B3AB44-9F31-47D3-92D4-7249E6D90973}"/>
    <cellStyle name="Texto de Aviso 2" xfId="441" xr:uid="{F2F984C3-5655-4A85-B81D-4562A2EC6733}"/>
    <cellStyle name="Texto de Aviso 2 2" xfId="10305" xr:uid="{368268CA-70DC-4607-BA9E-C6A01708E742}"/>
    <cellStyle name="Texto de Aviso 2 3" xfId="10306" xr:uid="{17E23C2F-0A92-4237-963D-82337BBF6940}"/>
    <cellStyle name="Texto de Aviso 2 4" xfId="10307" xr:uid="{C1E45250-0671-47FB-AEC1-97B464FAA3C9}"/>
    <cellStyle name="Texto de Aviso 2 5" xfId="10308" xr:uid="{79977375-3924-4404-B894-B27A3387AA35}"/>
    <cellStyle name="Texto de Aviso 2 6" xfId="10304" xr:uid="{AA977254-4576-4036-A4F7-7C6C69882B54}"/>
    <cellStyle name="Texto de Aviso 2_desc" xfId="10309" xr:uid="{5EA1E434-6A7B-4226-9610-B3A21F7DD849}"/>
    <cellStyle name="Texto de Aviso 3" xfId="474" xr:uid="{547CAADC-00D6-4457-BD31-32DD9324D5D5}"/>
    <cellStyle name="Texto de Aviso 3 2" xfId="10311" xr:uid="{56FCBA47-70F9-4519-8AC2-BFAF3AAF672E}"/>
    <cellStyle name="Texto de Aviso 3 3" xfId="10312" xr:uid="{7081A769-356F-4FCA-BEC9-20A0B801EC6A}"/>
    <cellStyle name="Texto de Aviso 3 4" xfId="10313" xr:uid="{1B361B5A-7A82-489F-A3B0-4EF9AE011012}"/>
    <cellStyle name="Texto de Aviso 3 5" xfId="10314" xr:uid="{E1D62FE3-5BF4-4941-A237-6DCB72802B18}"/>
    <cellStyle name="Texto de Aviso 3 6" xfId="10310" xr:uid="{AFD427C1-4A67-4047-9BE1-BF370B883914}"/>
    <cellStyle name="Texto de Aviso 3 7" xfId="17525" xr:uid="{2C7F24D0-E7A8-4CCC-8C7B-0A67F1D651D0}"/>
    <cellStyle name="Texto de Aviso 4" xfId="10624" xr:uid="{069CDE88-4729-42F7-B6AE-778D048A4652}"/>
    <cellStyle name="Texto Explicativo" xfId="17162" xr:uid="{D9257CF8-078A-488A-84CF-34F36063820B}"/>
    <cellStyle name="Texto Explicativo 2" xfId="476" xr:uid="{F45D30FB-1209-4E88-844E-9FA4AECE4A29}"/>
    <cellStyle name="Texto Explicativo 2 2" xfId="10316" xr:uid="{09E65BFE-5E9F-404D-B447-E5705311B66B}"/>
    <cellStyle name="Texto Explicativo 2 3" xfId="10317" xr:uid="{C84B511F-6F02-4F18-BAE0-3B63C45DF675}"/>
    <cellStyle name="Texto Explicativo 2 4" xfId="10318" xr:uid="{22EEE257-3067-4BB6-AFD8-ACB0B7D2DCD0}"/>
    <cellStyle name="Texto Explicativo 2 5" xfId="10319" xr:uid="{A451ED4A-AD42-4056-96BA-E009221DACF4}"/>
    <cellStyle name="Texto Explicativo 2 6" xfId="10315" xr:uid="{EF3267B6-4926-452B-AFAE-EE6616208B24}"/>
    <cellStyle name="Texto Explicativo 2 7" xfId="17506" xr:uid="{309AA04C-FE4F-490D-9057-480808DFB9F1}"/>
    <cellStyle name="Texto Explicativo 2_desc" xfId="10320" xr:uid="{A7EDB3CE-999B-4E0F-9A65-CA7342B32A28}"/>
    <cellStyle name="Texto Explicativo 3" xfId="10321" xr:uid="{61D81AA1-78D4-4249-B582-61ACC99481DC}"/>
    <cellStyle name="Texto Explicativo 3 2" xfId="10322" xr:uid="{D3FAC5ED-FD4F-40BF-AD42-53EA828C0AE8}"/>
    <cellStyle name="Texto Explicativo 3 3" xfId="10323" xr:uid="{6F878D30-C965-4C59-A22A-D442C131FB5B}"/>
    <cellStyle name="Texto Explicativo 3 4" xfId="10324" xr:uid="{BF473EBE-FF8B-43A5-804F-D03BDE9EA2DD}"/>
    <cellStyle name="Texto Explicativo 3 5" xfId="10325" xr:uid="{03D0EE7C-EF31-45CD-B939-30096AEF34D5}"/>
    <cellStyle name="Texto Explicativo 3 6" xfId="17526" xr:uid="{CE7F949A-01AD-4097-A158-06530ED9468D}"/>
    <cellStyle name="Texto Explicativo 4" xfId="10625" xr:uid="{AA375B0E-BDC2-4A5E-9239-931116458F45}"/>
    <cellStyle name="TFCF" xfId="10326" xr:uid="{11FBB537-6950-4EED-AA17-0B604C6015A0}"/>
    <cellStyle name="TimelineDate" xfId="10327" xr:uid="{787AE7CA-DAE1-4400-8C56-D1C3916B91AB}"/>
    <cellStyle name="Times 10" xfId="10328" xr:uid="{20F994F1-1C0A-4D2A-8866-52A32CAB4478}"/>
    <cellStyle name="Times 12" xfId="10329" xr:uid="{3A6F8F67-3BA4-4978-8CAD-F9A433B66B4F}"/>
    <cellStyle name="Title 2" xfId="50" xr:uid="{6AE74330-5144-4215-9DAF-53A7B274DFE5}"/>
    <cellStyle name="Title 2 2" xfId="268" xr:uid="{2C7EB586-62C9-402D-B611-F4A7DC69A788}"/>
    <cellStyle name="Title 2 3" xfId="443" xr:uid="{518EE2E6-C167-4C0C-A915-57A74837809E}"/>
    <cellStyle name="Title 2 4" xfId="17399" xr:uid="{A7327510-536E-40D7-B4AA-838E70A5EB2D}"/>
    <cellStyle name="Title 3" xfId="32" xr:uid="{D136E46F-C8A5-4569-AFB1-2954097D6522}"/>
    <cellStyle name="Title 3 2" xfId="272" xr:uid="{ED071B6B-FA31-40CD-B3E6-CDC986DB1385}"/>
    <cellStyle name="Titles" xfId="10330" xr:uid="{CF1475DF-CB8B-4BC0-99D1-677FBD522D2D}"/>
    <cellStyle name="Titulo" xfId="123" xr:uid="{9183CD01-C6C4-481A-A122-5BCC240E4EC6}"/>
    <cellStyle name="Título" xfId="124" xr:uid="{90CD9177-0A92-414D-8DCF-4CE4D01D6AD8}"/>
    <cellStyle name="Título 1" xfId="17163" xr:uid="{09C66AE6-2429-4647-A54E-4E037BB3C303}"/>
    <cellStyle name="Título 1 1" xfId="10331" xr:uid="{051D1811-D525-41F4-91F4-8E704D37E2A4}"/>
    <cellStyle name="Título 1 1 1" xfId="10332" xr:uid="{52311CFB-E852-466D-AE87-54AF5600C640}"/>
    <cellStyle name="Título 1 1 2" xfId="17508" xr:uid="{A40F0EF5-8331-4259-856D-6267ED44964C}"/>
    <cellStyle name="Título 1 2" xfId="464" xr:uid="{A23C36FF-3B4F-4340-8150-BCC0E1BD9438}"/>
    <cellStyle name="Título 1 2 2" xfId="10334" xr:uid="{F22ED669-3D6C-4BF0-BDE9-B7238E368F18}"/>
    <cellStyle name="Título 1 2 3" xfId="10335" xr:uid="{FBAAE6BB-0250-4031-8A56-14AC244D65F5}"/>
    <cellStyle name="Título 1 2 4" xfId="10336" xr:uid="{7A1E9961-0CAA-49CB-8C5D-DA44E684F914}"/>
    <cellStyle name="Título 1 2 5" xfId="10337" xr:uid="{9A70ED6E-EDE8-451E-AD18-E876345BC2A9}"/>
    <cellStyle name="Título 1 2 6" xfId="10333" xr:uid="{CB557CF2-A972-45B3-BB2D-A5D5A767E1C9}"/>
    <cellStyle name="Título 1 2 7" xfId="17509" xr:uid="{8F865BFC-6BD0-4C87-B447-618396181BD2}"/>
    <cellStyle name="Título 1 2_desc" xfId="10338" xr:uid="{5267C46C-2BF2-425B-9DE6-823BAF259A55}"/>
    <cellStyle name="Título 1 3" xfId="10339" xr:uid="{D3B1A2E8-ED18-4F2D-B259-3FCC7FA8E961}"/>
    <cellStyle name="Título 1 3 2" xfId="10340" xr:uid="{313EEF1C-A75A-4B71-BAEE-5D69761777DA}"/>
    <cellStyle name="Título 1 3 3" xfId="10341" xr:uid="{F144D5EB-4A80-4D0C-A6D4-F863C8E52081}"/>
    <cellStyle name="Título 1 3 4" xfId="10342" xr:uid="{8EEA148C-721C-49C2-BB73-8D1420DE43C1}"/>
    <cellStyle name="Título 1 3 5" xfId="10343" xr:uid="{B8ED58E1-E6CA-4CC7-9C53-383F9BDB1ABD}"/>
    <cellStyle name="Título 1 3 6" xfId="17507" xr:uid="{EB163C9A-D162-495B-A63A-E136B846724F}"/>
    <cellStyle name="Título 1 4" xfId="10627" xr:uid="{00D2515D-011D-4513-BC18-7C464201D87D}"/>
    <cellStyle name="Título 2" xfId="17164" xr:uid="{B4E9E175-A147-4918-AA91-04AFF8A92A5F}"/>
    <cellStyle name="Título 2 2" xfId="465" xr:uid="{C55F4B85-BCD6-4004-900B-EEA905169E20}"/>
    <cellStyle name="Título 2 2 2" xfId="10345" xr:uid="{544F7579-CD19-4FCB-948A-3EA9EEF9FF1B}"/>
    <cellStyle name="Título 2 2 3" xfId="10346" xr:uid="{0B666EBF-014D-4E63-AB22-0D662B4A313E}"/>
    <cellStyle name="Título 2 2 4" xfId="10347" xr:uid="{3B795197-E18B-4CBE-B81C-F62700F0DD0A}"/>
    <cellStyle name="Título 2 2 5" xfId="10348" xr:uid="{DB8BE410-C6ED-45B8-8AC4-97FA114961CD}"/>
    <cellStyle name="Título 2 2 6" xfId="10344" xr:uid="{A61B4898-7540-45F1-A5F9-9F045A7D1F33}"/>
    <cellStyle name="Título 2 2 7" xfId="17510" xr:uid="{49797B91-A0B0-4FDB-B989-2C97AD00C675}"/>
    <cellStyle name="Título 2 2_desc" xfId="10349" xr:uid="{5C447309-5277-45E3-9F3B-43BD5B6E9DDC}"/>
    <cellStyle name="Título 2 3" xfId="10350" xr:uid="{B41249AA-E73D-45A3-BE3E-6F5BDA5DA69B}"/>
    <cellStyle name="Título 2 3 2" xfId="10351" xr:uid="{BDECB7D0-98AA-439B-BCBF-333B1575D178}"/>
    <cellStyle name="Título 2 3 3" xfId="10352" xr:uid="{62233D55-117D-42B1-8D42-8BE2F15E24C6}"/>
    <cellStyle name="Título 2 3 4" xfId="10353" xr:uid="{560494F0-688D-4B0F-82CB-4F5360D15D00}"/>
    <cellStyle name="Título 2 3 5" xfId="10354" xr:uid="{7A5EC552-28AC-46F1-9426-317F437F3A2B}"/>
    <cellStyle name="Título 2 3 6" xfId="17527" xr:uid="{60216EBF-199E-4854-9385-3A0D4E87F6B5}"/>
    <cellStyle name="Título 2 4" xfId="10628" xr:uid="{0DB8806B-44EF-4190-AF6E-7314FAADE906}"/>
    <cellStyle name="Título 3" xfId="17165" xr:uid="{BA2080D1-EA04-41A1-A2DF-42F7DAA737C4}"/>
    <cellStyle name="Título 3 2" xfId="162" xr:uid="{9CCCE825-C411-49BB-9C4E-DB58D77604A7}"/>
    <cellStyle name="Título 3 2 2" xfId="10356" xr:uid="{864B658A-0341-4A29-8F6B-8EB48BC301ED}"/>
    <cellStyle name="Título 3 2 3" xfId="10357" xr:uid="{34E62E3F-E87D-48DD-A27B-A3C1151B4CA5}"/>
    <cellStyle name="Título 3 2 4" xfId="10358" xr:uid="{DA1951F4-75F3-4D66-9160-D063EC5D3C85}"/>
    <cellStyle name="Título 3 2 5" xfId="10359" xr:uid="{F3194A9F-611A-432D-BE48-3CBAF81EDE19}"/>
    <cellStyle name="Título 3 2 6" xfId="10355" xr:uid="{6DDA1A8D-7F12-4E26-9CA6-39E3FEBA1D8A}"/>
    <cellStyle name="Título 3 2_desc" xfId="10360" xr:uid="{D7A539EA-4E97-48F3-86D6-61FE13AF1B9A}"/>
    <cellStyle name="Título 3 3" xfId="466" xr:uid="{6B3C8A2E-61C3-48ED-9C7D-DB30E4CE2A1D}"/>
    <cellStyle name="Título 3 3 2" xfId="10362" xr:uid="{FEE90B79-0B0A-4148-94EF-2D7B8C8B16A5}"/>
    <cellStyle name="Título 3 3 3" xfId="10363" xr:uid="{0FACD3FF-0A52-4B52-AC06-AA9E0861F3B2}"/>
    <cellStyle name="Título 3 3 4" xfId="10364" xr:uid="{1F054BAB-9121-413C-8734-E862C5863DF4}"/>
    <cellStyle name="Título 3 3 5" xfId="10365" xr:uid="{20D0D3C7-CDE5-49F6-95CD-FA5492EC6D0D}"/>
    <cellStyle name="Título 3 3 6" xfId="10361" xr:uid="{A5E70101-895F-4BAC-B2F8-4D5010AA71B3}"/>
    <cellStyle name="Título 3 3 7" xfId="17528" xr:uid="{8662B4FB-1D4A-403C-9590-34E7B30A7380}"/>
    <cellStyle name="Título 3 4" xfId="10629" xr:uid="{C8C36A34-BF54-41DA-991F-CC8A3361EEDC}"/>
    <cellStyle name="Título 4" xfId="17166" xr:uid="{55B42B64-AAA3-440A-93DB-3CFE03569348}"/>
    <cellStyle name="Título 4 2" xfId="467" xr:uid="{6AEB1BC1-37FC-4B2F-97B3-AC6AB250EEB4}"/>
    <cellStyle name="Título 4 2 2" xfId="10367" xr:uid="{7F8B63BA-1FFD-4554-B8E9-AD5D6AB4CF1F}"/>
    <cellStyle name="Título 4 2 3" xfId="10368" xr:uid="{EF75E163-900D-425E-AF37-819A59435DF0}"/>
    <cellStyle name="Título 4 2 4" xfId="10369" xr:uid="{1C74BD10-E108-4739-A999-15251C897EA5}"/>
    <cellStyle name="Título 4 2 5" xfId="10370" xr:uid="{590A2233-4E11-401D-AC89-2F2BFF1560FD}"/>
    <cellStyle name="Título 4 2 6" xfId="10366" xr:uid="{92281B04-95E9-4C1B-8832-5126823EFB43}"/>
    <cellStyle name="Título 4 2 7" xfId="17512" xr:uid="{57108B37-E367-4CDD-AAE4-9AA755DE8B4B}"/>
    <cellStyle name="Título 4 2_desc" xfId="10371" xr:uid="{77A65174-92E4-4647-AF6D-88AE51784F33}"/>
    <cellStyle name="Título 4 3" xfId="10372" xr:uid="{4106656B-9BA9-4AD2-B150-8E86EBCAC8D8}"/>
    <cellStyle name="Título 4 3 2" xfId="10373" xr:uid="{CA1821C2-C683-44F9-B1E4-446914B6EB58}"/>
    <cellStyle name="Título 4 3 3" xfId="10374" xr:uid="{FC82B4A2-6613-4642-8FCF-5E0AA3300466}"/>
    <cellStyle name="Título 4 3 4" xfId="10375" xr:uid="{6902AAF5-0964-4E90-9ED7-8FC40DBA28D7}"/>
    <cellStyle name="Título 4 3 5" xfId="10376" xr:uid="{C313B911-F8A0-44F8-B514-F586912184A9}"/>
    <cellStyle name="Título 4 3 6" xfId="17529" xr:uid="{D13B0D77-2232-454A-93F4-8F5A1E042A3C}"/>
    <cellStyle name="Título 4 4" xfId="10630" xr:uid="{92EB68C4-286E-4F2C-B030-388B0BA63AC9}"/>
    <cellStyle name="Título 5" xfId="463" xr:uid="{C2CA9EDE-7B7D-45F9-8B50-145117A6AC59}"/>
    <cellStyle name="Título 5 2" xfId="10378" xr:uid="{1A9EDC96-7775-4916-BA52-82571712DEFB}"/>
    <cellStyle name="Título 5 3" xfId="10379" xr:uid="{3CA5E073-90BD-4C44-B340-62CD2AEA33C5}"/>
    <cellStyle name="Título 5 4" xfId="10380" xr:uid="{EF108F31-4755-4433-BA4B-89D1BE769207}"/>
    <cellStyle name="Título 5 5" xfId="10381" xr:uid="{D141358E-6EBF-4D93-972C-9F74307B6B6D}"/>
    <cellStyle name="Título 5 6" xfId="10377" xr:uid="{877E3F45-2A38-44E5-92E1-576B29F8B138}"/>
    <cellStyle name="Título 5_Participações Percentuais Goiania" xfId="10382" xr:uid="{AFA8B8E7-361B-4055-A3CD-D4506C8F109E}"/>
    <cellStyle name="Título 6" xfId="514" xr:uid="{F3458C5A-0835-49C6-9B06-4758E38F9613}"/>
    <cellStyle name="Título 6 2" xfId="10384" xr:uid="{063D0A25-B1A0-44CD-8B74-590887E9C69F}"/>
    <cellStyle name="Título 6 3" xfId="10385" xr:uid="{E6ACDD05-73CD-49A1-80E4-8E0093BF7509}"/>
    <cellStyle name="Título 6 4" xfId="10386" xr:uid="{C8A9EFC4-417C-437D-A950-72EC6DF6533D}"/>
    <cellStyle name="Título 6 5" xfId="10387" xr:uid="{13D2A46C-0FB5-49E4-8B61-3893BA3A31EE}"/>
    <cellStyle name="Título 6 6" xfId="10383" xr:uid="{EBC486EB-F75A-4B62-B182-42D653555809}"/>
    <cellStyle name="Título 6_Participações Percentuais Goiania" xfId="10388" xr:uid="{0ABEEECE-4589-4CA7-A06E-5C637FBEBE37}"/>
    <cellStyle name="Título 7" xfId="10626" xr:uid="{CCDBC276-3BAF-47F0-911C-283777EA7A29}"/>
    <cellStyle name="Titulo_custoparafiscal" xfId="129" xr:uid="{677A939D-A1DA-4115-8F53-3A579CE98E56}"/>
    <cellStyle name="Titulo1" xfId="130" xr:uid="{4735BF94-78C5-43CE-8A69-8287CF7F0BBB}"/>
    <cellStyle name="Titulo1 2" xfId="11248" xr:uid="{CF690D36-6539-46E7-AAEC-784DF710BAE4}"/>
    <cellStyle name="Titulo1 3" xfId="10389" xr:uid="{4A2603B4-13A1-4F45-87BE-5ECBB4A13965}"/>
    <cellStyle name="Titulo2" xfId="131" xr:uid="{45BAAD5D-2571-431A-BDD9-A44ED8D20F8B}"/>
    <cellStyle name="TopGrey" xfId="10390" xr:uid="{A384C70D-2A30-4C2A-8204-324E071C9CB8}"/>
    <cellStyle name="TopGrey 2" xfId="10391" xr:uid="{F993BD1B-11AE-4DE0-8A59-556BB27D6632}"/>
    <cellStyle name="Total 2" xfId="51" xr:uid="{554F9BF8-EF47-487A-88D9-59C54717CCEA}"/>
    <cellStyle name="Total 2 2" xfId="195" xr:uid="{AF03C41F-6E05-4233-A296-17DB680A1C6B}"/>
    <cellStyle name="Total 2 2 2" xfId="10394" xr:uid="{E8C84E72-9A31-41D5-87BA-104F8AD3F9A6}"/>
    <cellStyle name="Total 2 2 3" xfId="10393" xr:uid="{F5BE5C1D-24AF-40D8-B133-34B15929B343}"/>
    <cellStyle name="Total 2 3" xfId="270" xr:uid="{CFF29ED5-AB96-4F26-BDFE-F424D4D7C887}"/>
    <cellStyle name="Total 2 3 2" xfId="10396" xr:uid="{26E767AE-433F-4B54-8D15-EF3707D5D192}"/>
    <cellStyle name="Total 2 3 3" xfId="10395" xr:uid="{3E257D7B-91FF-4FB5-A170-A3518355283F}"/>
    <cellStyle name="Total 2 4" xfId="152" xr:uid="{4AF35C96-9C81-4AE0-8912-24273F00F261}"/>
    <cellStyle name="Total 2 4 2" xfId="10398" xr:uid="{35355488-0413-495D-B830-860D879109FD}"/>
    <cellStyle name="Total 2 4 3" xfId="10397" xr:uid="{E3F39011-DD0F-4913-B739-5134B7B633B9}"/>
    <cellStyle name="Total 2 5" xfId="10399" xr:uid="{5571F2EF-1121-41D2-AC79-FE77CF1DF123}"/>
    <cellStyle name="Total 2 5 2" xfId="10400" xr:uid="{CB0EF3AE-DC6C-4EFD-A141-72A9776B9BC7}"/>
    <cellStyle name="Total 2 6" xfId="10401" xr:uid="{ABD1267B-D7FA-496C-B704-D5592C89C122}"/>
    <cellStyle name="Total 2 7" xfId="10392" xr:uid="{70AAAE65-DA98-471E-9098-9402B8D038DE}"/>
    <cellStyle name="Total 2_desc" xfId="10402" xr:uid="{B06FB724-DA6F-42C7-8C8C-B1FEC575691B}"/>
    <cellStyle name="Total 3" xfId="31" xr:uid="{FE868097-A2FA-4EEB-A9F4-F9EE95E879B5}"/>
    <cellStyle name="Total 3 2" xfId="10404" xr:uid="{55E12F70-C2D5-4F2C-8B7B-442AD4E367DA}"/>
    <cellStyle name="Total 3 2 2" xfId="10405" xr:uid="{E4289624-4440-4B63-883F-B8907A9929C2}"/>
    <cellStyle name="Total 3 3" xfId="10406" xr:uid="{EECADC3D-C71F-4E44-88ED-54D5D0AC9AF2}"/>
    <cellStyle name="Total 3 3 2" xfId="10407" xr:uid="{1F4188E4-964E-4EFD-84EE-32ADB894413B}"/>
    <cellStyle name="Total 3 4" xfId="10408" xr:uid="{5837AA2A-59B1-42F4-BCFB-83CE36984D44}"/>
    <cellStyle name="Total 3 4 2" xfId="10409" xr:uid="{47BB0B8B-1156-442C-9F53-B38FE1ABE9C3}"/>
    <cellStyle name="Total 3 5" xfId="10410" xr:uid="{6056D2FE-E033-4090-92DB-23C5E4E2EEFD}"/>
    <cellStyle name="Total 3 5 2" xfId="10411" xr:uid="{1FB34BD6-983C-4618-9600-885605C213D2}"/>
    <cellStyle name="Total 3 6" xfId="10412" xr:uid="{01481136-0F0A-4FB4-9DFF-53395BBFD3F7}"/>
    <cellStyle name="Total 3 7" xfId="10403" xr:uid="{EC4DAC80-4362-4864-9DE3-75B337BD962E}"/>
    <cellStyle name="Total 3 8" xfId="17530" xr:uid="{EE9768EA-F539-4031-A882-9841E0E8F5A8}"/>
    <cellStyle name="Total 4" xfId="211" xr:uid="{B293E2F5-E06B-4CCA-9E48-C868904FA5B3}"/>
    <cellStyle name="Total 5" xfId="269" xr:uid="{8D8D3E74-DEA5-418B-8B2B-B5778D35093D}"/>
    <cellStyle name="Total 6" xfId="132" xr:uid="{E52C2D1C-7B13-4104-9C73-AD465BA895AD}"/>
    <cellStyle name="Total 7" xfId="462" xr:uid="{4F913492-9158-4709-BC77-C9A1167557F5}"/>
    <cellStyle name="Tusenskille [0]_P&amp;L+BAL" xfId="10413" xr:uid="{75AEC577-E383-45F0-B310-9B2C008E58F3}"/>
    <cellStyle name="Tusenskille_P&amp;L+BAL" xfId="10414" xr:uid="{3799808D-E014-48C9-9058-30CAD71EF564}"/>
    <cellStyle name="ubordinated Debt" xfId="10415" xr:uid="{BFCC498A-8D26-4459-B937-F44AAD033C17}"/>
    <cellStyle name="ubordinated Debt 2" xfId="10416" xr:uid="{CACF023A-2C42-47BA-9839-3592D6672692}"/>
    <cellStyle name="ubordinated Debt 3" xfId="10417" xr:uid="{67A91716-F94B-4CDC-A1FF-017CE6D1BA6D}"/>
    <cellStyle name="ubordinated Debt 4" xfId="10418" xr:uid="{2528BB04-2D6C-40E7-B5C7-D316516675C2}"/>
    <cellStyle name="Underline_Single" xfId="10419" xr:uid="{F3C070DB-0870-4048-BC21-548E133A438B}"/>
    <cellStyle name="Unprot" xfId="10420" xr:uid="{FC84F056-9D3C-4BA7-8962-5B3F1EB008DF}"/>
    <cellStyle name="Unprot$" xfId="10421" xr:uid="{FFC89C9A-2DDE-41A8-8DA4-7177CBC05076}"/>
    <cellStyle name="Unprot_Orçamento Moinhos  2008_prev_26set07" xfId="10422" xr:uid="{448D5809-24E2-473A-9F0D-18F7456E2A4A}"/>
    <cellStyle name="Unprotect" xfId="10423" xr:uid="{C7C7F7E7-350F-4F37-84B8-50A57BE90EE8}"/>
    <cellStyle name="Valuta (0)_ cellular Costs" xfId="10424" xr:uid="{537BC72E-7423-4DA2-84E3-694EDBD41158}"/>
    <cellStyle name="Valuta [0]_P&amp;L+BAL" xfId="10425" xr:uid="{DC7E1954-28AD-400A-A1FD-6C6871C90548}"/>
    <cellStyle name="Valuta_ cellular Costs" xfId="10426" xr:uid="{2AF8E73F-55D6-4491-A3A2-0D308E658B5F}"/>
    <cellStyle name="Verificar Célula" xfId="10427" xr:uid="{D33ED17D-CE7B-416F-8B24-10B052E35128}"/>
    <cellStyle name="Vírgula 10" xfId="12612" xr:uid="{AFBAFB5F-DB9C-409F-B8FE-44805BFF293C}"/>
    <cellStyle name="Vírgula 10 2" xfId="15505" xr:uid="{4B416EB7-66A5-4556-A9E8-DEA11FFCC075}"/>
    <cellStyle name="Vírgula 10 3" xfId="17548" xr:uid="{A04AE45F-D31D-47B7-9585-0A4BF3900903}"/>
    <cellStyle name="Vírgula 11" xfId="12615" xr:uid="{21629CFE-3BB2-4128-8188-2F1BD37298CF}"/>
    <cellStyle name="Vírgula 11 2" xfId="15508" xr:uid="{B0459566-44CA-4B0B-AAAA-23D85D45BBB8}"/>
    <cellStyle name="Vírgula 11 3" xfId="17553" xr:uid="{F5559B6E-4224-462A-A58E-8C87AE1E919D}"/>
    <cellStyle name="Vírgula 12" xfId="14115" xr:uid="{56D85213-F65F-4A49-B951-236A2C819CC1}"/>
    <cellStyle name="Vírgula 12 2" xfId="17558" xr:uid="{587C69F9-1581-4958-9A14-B7278B30DA33}"/>
    <cellStyle name="Vírgula 13" xfId="16965" xr:uid="{FCDCE544-8A0F-48B8-87E6-5071CC4B0174}"/>
    <cellStyle name="Vírgula 13 2" xfId="17565" xr:uid="{863BEED1-9657-4348-9641-5890D7E895D3}"/>
    <cellStyle name="Vírgula 14" xfId="16969" xr:uid="{CFCB9F43-760C-432A-854F-21665FA7C5AB}"/>
    <cellStyle name="Vírgula 14 2" xfId="17570" xr:uid="{8240261C-22E1-4CDB-BF83-076699442AD7}"/>
    <cellStyle name="Vírgula 15" xfId="16974" xr:uid="{25F3667C-D515-4F0D-B2D1-1CD806E24F4B}"/>
    <cellStyle name="Vírgula 15 2" xfId="17573" xr:uid="{5F6E8611-4AEF-4E65-828D-69AFD4DE9B76}"/>
    <cellStyle name="Vírgula 2" xfId="3" xr:uid="{736AF06C-81A5-4D20-9311-8F0E214859B7}"/>
    <cellStyle name="Vírgula 2 10" xfId="11360" xr:uid="{A88ADB7E-5374-4854-93BD-C1BA2E00892E}"/>
    <cellStyle name="Vírgula 2 10 2" xfId="13311" xr:uid="{855AF817-5F18-4CD3-8AB7-273E42CD5662}"/>
    <cellStyle name="Vírgula 2 10 2 2" xfId="16165" xr:uid="{D358B29F-6394-4810-ABA0-D5E683DCD74E}"/>
    <cellStyle name="Vírgula 2 10 3" xfId="14704" xr:uid="{0028F19E-AFED-457F-B0F9-4F0D274874E8}"/>
    <cellStyle name="Vírgula 2 10 4" xfId="17412" xr:uid="{A5879CDF-1FEF-4948-8830-086EE1CD0039}"/>
    <cellStyle name="Vírgula 2 11" xfId="11408" xr:uid="{B75EAD93-D6DF-4823-B796-227E63970D9A}"/>
    <cellStyle name="Vírgula 2 12" xfId="582" xr:uid="{6A72C5E0-A9F9-4127-88E1-969036918AEB}"/>
    <cellStyle name="Vírgula 2 13" xfId="460" xr:uid="{11F42CCD-FC3B-47A6-B153-0A4186BB0CCA}"/>
    <cellStyle name="Vírgula 2 2" xfId="563" xr:uid="{02D17F32-3714-49DD-B1D2-5CC92DC6F85D}"/>
    <cellStyle name="Vírgula 2 2 2" xfId="10429" xr:uid="{93334D1F-74B3-4607-9F29-2196263930CD}"/>
    <cellStyle name="Vírgula 2 2 2 2" xfId="11250" xr:uid="{D4163BDC-7628-4DB3-9A55-5F3D96BCE937}"/>
    <cellStyle name="Vírgula 2 2 2 2 2" xfId="12200" xr:uid="{FC57BD68-08C8-41D9-AE70-CC6863AEC5CB}"/>
    <cellStyle name="Vírgula 2 2 2 2 2 2" xfId="14101" xr:uid="{5BBAB83E-11EB-4650-9D47-18E2CCE15F5D}"/>
    <cellStyle name="Vírgula 2 2 2 2 2 2 2" xfId="16953" xr:uid="{818F92EB-710A-431B-9BA5-E50F68A5289B}"/>
    <cellStyle name="Vírgula 2 2 2 2 2 3" xfId="15492" xr:uid="{7669053F-32B0-46D9-B1EE-A64A0D0878F7}"/>
    <cellStyle name="Vírgula 2 2 2 2 3" xfId="13301" xr:uid="{0757DDD4-7C37-4D46-85E5-FD625B7AF45D}"/>
    <cellStyle name="Vírgula 2 2 2 2 3 2" xfId="16155" xr:uid="{2CE58FF2-90B0-44B4-8A0C-1AF5D020A9B1}"/>
    <cellStyle name="Vírgula 2 2 2 2 4" xfId="14694" xr:uid="{FE100A8A-583E-4978-9BD9-9DED808E477A}"/>
    <cellStyle name="Vírgula 2 2 2 3" xfId="11800" xr:uid="{2B3B29D9-D2DF-4D5D-B2E4-74D86974C95A}"/>
    <cellStyle name="Vírgula 2 2 2 3 2" xfId="13702" xr:uid="{84A5F90E-FB92-4BBA-93F0-08EA14669437}"/>
    <cellStyle name="Vírgula 2 2 2 3 2 2" xfId="16554" xr:uid="{86884B61-AFE5-480D-888B-5824F0AAA00C}"/>
    <cellStyle name="Vírgula 2 2 2 3 3" xfId="15093" xr:uid="{DBE6E485-5539-4AB9-8242-8E9073073E9B}"/>
    <cellStyle name="Vírgula 2 2 2 4" xfId="17515" xr:uid="{243A0926-99FC-4111-BDD8-DB68494D25BA}"/>
    <cellStyle name="Vírgula 2 2 3" xfId="11249" xr:uid="{1952097C-8515-4D0E-86AB-D87EFFB166B4}"/>
    <cellStyle name="Vírgula 2 2 3 2" xfId="12199" xr:uid="{0BFF4783-3AA5-41E1-AEC2-08AB74DCCD8D}"/>
    <cellStyle name="Vírgula 2 2 3 2 2" xfId="14100" xr:uid="{E701B3EB-446D-435E-9DA8-B1AC7F7B779B}"/>
    <cellStyle name="Vírgula 2 2 3 2 2 2" xfId="16952" xr:uid="{5F7CA47A-E930-4D73-93BE-FD3AA96BF276}"/>
    <cellStyle name="Vírgula 2 2 3 2 3" xfId="15491" xr:uid="{D007783A-EA62-4F91-9B23-84A0ED81AE80}"/>
    <cellStyle name="Vírgula 2 2 3 3" xfId="13300" xr:uid="{AD0AE4B8-707D-4B5C-99F5-B38B3F2EE44C}"/>
    <cellStyle name="Vírgula 2 2 3 3 2" xfId="16154" xr:uid="{FD2C6A58-FDC0-4178-9D7E-234DCC728315}"/>
    <cellStyle name="Vírgula 2 2 3 4" xfId="14693" xr:uid="{0A3A2A9D-9348-4486-BC00-B6D1DAB8327A}"/>
    <cellStyle name="Vírgula 2 2 3 5" xfId="17533" xr:uid="{777FCA46-7515-4CE3-B58E-F31A28EC5E2A}"/>
    <cellStyle name="Vírgula 2 2 4" xfId="11799" xr:uid="{FBBA2F25-F013-40F6-A147-60EF6DB5485D}"/>
    <cellStyle name="Vírgula 2 2 4 2" xfId="13701" xr:uid="{5B9A0029-8722-4AE2-8B56-1DA953A275E2}"/>
    <cellStyle name="Vírgula 2 2 4 2 2" xfId="16553" xr:uid="{190A669B-1D5A-4344-B510-9F3C7143E33C}"/>
    <cellStyle name="Vírgula 2 2 4 3" xfId="15092" xr:uid="{248013C3-F323-42D0-81C9-0646FC8969F9}"/>
    <cellStyle name="Vírgula 2 2 5" xfId="17424" xr:uid="{EA556181-8A4C-4B3A-AB80-A9DA74A80410}"/>
    <cellStyle name="Vírgula 2 3" xfId="10430" xr:uid="{00BAE1C1-D514-48FE-BD20-2DF637F894FE}"/>
    <cellStyle name="Vírgula 2 3 2" xfId="11251" xr:uid="{BF432242-071E-40A7-8412-EE15107E1922}"/>
    <cellStyle name="Vírgula 2 3 2 2" xfId="12201" xr:uid="{9079054D-C33C-41C2-883D-BEA5FBE88130}"/>
    <cellStyle name="Vírgula 2 3 2 2 2" xfId="14102" xr:uid="{41F3E667-BFA4-45DA-AFFC-EF0549CA1A2A}"/>
    <cellStyle name="Vírgula 2 3 2 2 2 2" xfId="16954" xr:uid="{2A3B2B1C-62D5-41D7-AD78-55BB1F07C1C5}"/>
    <cellStyle name="Vírgula 2 3 2 2 3" xfId="15493" xr:uid="{14E153F4-6E11-485B-8C4A-3A6035AB5302}"/>
    <cellStyle name="Vírgula 2 3 2 3" xfId="13302" xr:uid="{FE369CD0-49B3-45F5-B00E-4E09038B1E26}"/>
    <cellStyle name="Vírgula 2 3 2 3 2" xfId="16156" xr:uid="{4F88F75E-18E8-4565-89C3-0A5F9A4E8508}"/>
    <cellStyle name="Vírgula 2 3 2 4" xfId="14695" xr:uid="{BB9E37F9-3A54-4835-87DE-CC8E746E728F}"/>
    <cellStyle name="Vírgula 2 3 2 5" xfId="17534" xr:uid="{2DF67901-C7B5-45F4-A8CA-9127D851FA9A}"/>
    <cellStyle name="Vírgula 2 3 3" xfId="11801" xr:uid="{B8875011-BB91-4A08-9F2C-89CDF5D4DE8C}"/>
    <cellStyle name="Vírgula 2 3 3 2" xfId="13703" xr:uid="{969210FA-325F-43D5-ABA4-36DBFB65DD0A}"/>
    <cellStyle name="Vírgula 2 3 3 2 2" xfId="16555" xr:uid="{6287E61B-A1CA-4652-99CA-BCC5C551F4A0}"/>
    <cellStyle name="Vírgula 2 3 3 3" xfId="15094" xr:uid="{1F14B1DD-50ED-467B-88A7-7BFC65CE60B0}"/>
    <cellStyle name="Vírgula 2 3 4" xfId="17516" xr:uid="{F8BDCBC9-3854-4E97-BDFF-E7A4006A18B8}"/>
    <cellStyle name="Vírgula 2 4" xfId="10431" xr:uid="{6DEFD11C-F73F-477A-91F6-1C5BCF5A6A2A}"/>
    <cellStyle name="Vírgula 2 4 2" xfId="11252" xr:uid="{D68CECA7-E433-4793-8E1E-19418A7793D9}"/>
    <cellStyle name="Vírgula 2 4 2 2" xfId="12202" xr:uid="{A13CDCCA-599B-4BF8-9760-6811FCD81105}"/>
    <cellStyle name="Vírgula 2 4 2 2 2" xfId="14103" xr:uid="{814FF376-81C3-4DD7-B871-E52708CE35EE}"/>
    <cellStyle name="Vírgula 2 4 2 2 2 2" xfId="16955" xr:uid="{EC34F6B7-A27F-4E86-8CB8-545425633380}"/>
    <cellStyle name="Vírgula 2 4 2 2 3" xfId="15494" xr:uid="{62883488-95A1-41E6-9A23-AC8E207D7CDD}"/>
    <cellStyle name="Vírgula 2 4 2 3" xfId="13303" xr:uid="{2144EA82-55F3-4D69-8D90-6187F7A1E845}"/>
    <cellStyle name="Vírgula 2 4 2 3 2" xfId="16157" xr:uid="{D21E9C32-6088-4D0E-819D-07E3D106D0D1}"/>
    <cellStyle name="Vírgula 2 4 2 4" xfId="14696" xr:uid="{8994CD75-85AA-4936-B5A0-33C6C30A8FD1}"/>
    <cellStyle name="Vírgula 2 4 3" xfId="11802" xr:uid="{EF5A602E-13CD-4D29-8D34-A9B3EB214413}"/>
    <cellStyle name="Vírgula 2 4 3 2" xfId="13704" xr:uid="{5E9B9B41-6E86-4D11-83FE-F06662B5FD10}"/>
    <cellStyle name="Vírgula 2 4 3 2 2" xfId="16556" xr:uid="{B0DFA477-8136-46AB-BC50-B66EA2D6CC8D}"/>
    <cellStyle name="Vírgula 2 4 3 3" xfId="15095" xr:uid="{42C0C30F-56BA-4FE2-92FE-3997847C8B46}"/>
    <cellStyle name="Vírgula 2 4 4" xfId="17514" xr:uid="{681DC38F-1AA9-4515-846B-BC02DA41FDC2}"/>
    <cellStyle name="Vírgula 2 5" xfId="10570" xr:uid="{4119CC8C-AA97-4904-A3B9-D69B98062E14}"/>
    <cellStyle name="Vírgula 2 5 2" xfId="11256" xr:uid="{401D1D7A-D676-4BD8-BFEC-9213A6E6D1C5}"/>
    <cellStyle name="Vírgula 2 5 2 2" xfId="12206" xr:uid="{E5B4CBBF-E209-4448-AB70-B73F0CDBE317}"/>
    <cellStyle name="Vírgula 2 5 2 2 2" xfId="14107" xr:uid="{CD9AB17B-8AA6-47E7-B907-53D5C231F4BC}"/>
    <cellStyle name="Vírgula 2 5 2 2 2 2" xfId="16959" xr:uid="{724419B5-DBED-4108-9AC8-BDF466F6C583}"/>
    <cellStyle name="Vírgula 2 5 2 2 3" xfId="15498" xr:uid="{2D833880-FD9B-4C27-BA9E-8A36D9A303BC}"/>
    <cellStyle name="Vírgula 2 5 2 3" xfId="13307" xr:uid="{4A51414D-5CD6-4A28-88CE-74B0D9053B4A}"/>
    <cellStyle name="Vírgula 2 5 2 3 2" xfId="16161" xr:uid="{9A77746A-47F3-473E-B28A-DB554385BDAE}"/>
    <cellStyle name="Vírgula 2 5 2 4" xfId="14700" xr:uid="{556375B7-EE3A-4195-8F27-6ADA03C3F105}"/>
    <cellStyle name="Vírgula 2 5 3" xfId="11807" xr:uid="{522BDD9C-F5B3-42B2-8524-F7B2A9089B9B}"/>
    <cellStyle name="Vírgula 2 5 3 2" xfId="13708" xr:uid="{B79D1303-4EE1-4308-BA96-CB77483F8151}"/>
    <cellStyle name="Vírgula 2 5 3 2 2" xfId="16560" xr:uid="{1A3B3ACF-6C77-4103-AF90-8486B7474C4A}"/>
    <cellStyle name="Vírgula 2 5 3 3" xfId="15099" xr:uid="{C6A5C64F-A909-40BA-8DC5-32301A854D52}"/>
    <cellStyle name="Vírgula 2 5 4" xfId="12815" xr:uid="{EE803341-1ADB-43FA-BE3C-18CBA1758ABD}"/>
    <cellStyle name="Vírgula 2 5 4 2" xfId="15694" xr:uid="{9DB21973-B42B-414E-A368-7DC5122716BB}"/>
    <cellStyle name="Vírgula 2 5 5" xfId="14302" xr:uid="{7FB6CD04-DF39-4895-8D54-FB44E73C521D}"/>
    <cellStyle name="Vírgula 2 5 6" xfId="17532" xr:uid="{5C0EE3D9-EAE3-4A50-9854-AB47AB77977B}"/>
    <cellStyle name="Vírgula 2 6" xfId="10573" xr:uid="{91A9EA57-F598-4488-99BE-FFD57E6D94E3}"/>
    <cellStyle name="Vírgula 2 6 2" xfId="11257" xr:uid="{D7E567E8-E40C-4965-9396-D196A4F2EFCC}"/>
    <cellStyle name="Vírgula 2 6 2 2" xfId="12207" xr:uid="{61B3F844-3D45-4156-996F-6E869434AFD6}"/>
    <cellStyle name="Vírgula 2 6 2 2 2" xfId="14108" xr:uid="{E4F872D5-B5D5-43A6-A4C0-3F21E4B8966B}"/>
    <cellStyle name="Vírgula 2 6 2 2 2 2" xfId="16960" xr:uid="{35A56437-270C-4BF4-8732-E6E27CDF4922}"/>
    <cellStyle name="Vírgula 2 6 2 2 3" xfId="15499" xr:uid="{B4FD51CE-9925-401F-AFF9-829AF70EFA6F}"/>
    <cellStyle name="Vírgula 2 6 2 3" xfId="13308" xr:uid="{A4D51A23-5407-4493-936A-91B323238AF9}"/>
    <cellStyle name="Vírgula 2 6 2 3 2" xfId="16162" xr:uid="{29946737-AA2E-422B-AEDA-FFFD144DF8B4}"/>
    <cellStyle name="Vírgula 2 6 2 4" xfId="14701" xr:uid="{C2921F82-D6AF-47E9-860B-8CBE6712767E}"/>
    <cellStyle name="Vírgula 2 6 3" xfId="11808" xr:uid="{CAAD9086-080B-4F6E-A6D4-A606B7933F80}"/>
    <cellStyle name="Vírgula 2 6 3 2" xfId="13709" xr:uid="{33D103EB-C14B-4476-9E17-CE6F44C1E545}"/>
    <cellStyle name="Vírgula 2 6 3 2 2" xfId="16561" xr:uid="{5DD1C08E-FD54-4B69-A88A-F4D7879A702C}"/>
    <cellStyle name="Vírgula 2 6 3 3" xfId="15100" xr:uid="{FB350B3A-B9B4-465E-ACF3-C62797929EFC}"/>
    <cellStyle name="Vírgula 2 6 4" xfId="12816" xr:uid="{F6B72167-D086-4273-98B8-FEEE83788BC2}"/>
    <cellStyle name="Vírgula 2 6 4 2" xfId="15695" xr:uid="{4BC8C825-A3B5-4D10-A5CB-C2557F12EF91}"/>
    <cellStyle name="Vírgula 2 6 5" xfId="14303" xr:uid="{9BB855A3-82AB-4034-ABC3-E9CD8AF611E3}"/>
    <cellStyle name="Vírgula 2 6 6" xfId="17544" xr:uid="{24AC2B4D-2CF9-41C3-9271-1485988A10C6}"/>
    <cellStyle name="Vírgula 2 7" xfId="10644" xr:uid="{8C7FF5A8-149A-4E10-B6AA-8AF85ED23367}"/>
    <cellStyle name="Vírgula 2 7 2" xfId="17559" xr:uid="{A6EE14C4-35EB-41C2-9B0B-4AC997987845}"/>
    <cellStyle name="Vírgula 2 8" xfId="146" xr:uid="{A6CCC215-D744-4E6A-8F94-23B03D709804}"/>
    <cellStyle name="Vírgula 2 8 10" xfId="17167" xr:uid="{C85C3568-AF5C-4E36-A75E-A1FE31E8D2D5}"/>
    <cellStyle name="Vírgula 2 8 11" xfId="17561" xr:uid="{54DAA316-9DF9-488A-A82A-93180348C08B}"/>
    <cellStyle name="Vírgula 2 8 2" xfId="164" xr:uid="{5E2B70C4-D94A-4F44-8C18-A260C36D69E8}"/>
    <cellStyle name="Vírgula 2 8 2 2" xfId="185" xr:uid="{4FD9B797-1CAF-404A-B038-27BBBAE71B95}"/>
    <cellStyle name="Vírgula 2 8 2 2 2" xfId="237" xr:uid="{7AFDF7D5-641A-41F0-AC8C-D31D3FE1406E}"/>
    <cellStyle name="Vírgula 2 8 2 2 2 2" xfId="333" xr:uid="{311DFB64-9E7F-4626-9089-5D7351F7DE13}"/>
    <cellStyle name="Vírgula 2 8 2 2 2 2 2" xfId="17307" xr:uid="{442E8872-1718-4C45-85F7-D1414E20763E}"/>
    <cellStyle name="Vírgula 2 8 2 2 2 2 2 2" xfId="17308" xr:uid="{BE176735-8FAF-46FD-BF17-AB9296C7EEE6}"/>
    <cellStyle name="Vírgula 2 8 2 2 2 2 3" xfId="17309" xr:uid="{4D057A7C-469D-44BD-B626-343616318ED0}"/>
    <cellStyle name="Vírgula 2 8 2 2 2 2 4" xfId="17221" xr:uid="{273B4DDF-BF58-4425-90DB-2A160878E878}"/>
    <cellStyle name="Vírgula 2 8 2 2 2 3" xfId="451" xr:uid="{F180D9DC-12FF-47D8-9B14-0F62BC30F73A}"/>
    <cellStyle name="Vírgula 2 8 2 2 2 3 2" xfId="17311" xr:uid="{95D6A9F1-EA01-48FE-A823-70B0BCFFE138}"/>
    <cellStyle name="Vírgula 2 8 2 2 2 3 3" xfId="17310" xr:uid="{68D3F0DA-C467-411E-A5F2-723F81D44192}"/>
    <cellStyle name="Vírgula 2 8 2 2 2 4" xfId="16564" xr:uid="{A3807C88-BB24-43B0-BD9D-A2D07D4CA044}"/>
    <cellStyle name="Vírgula 2 8 2 2 2 4 2" xfId="17312" xr:uid="{5B901610-DC23-4707-BF01-6A6210AE6ED7}"/>
    <cellStyle name="Vírgula 2 8 2 2 2 5" xfId="17201" xr:uid="{8CF800A9-E866-4615-AA32-1B33CAAC6B9C}"/>
    <cellStyle name="Vírgula 2 8 2 2 3" xfId="300" xr:uid="{2B871DEC-7D3A-459E-8F48-10D5AB83B785}"/>
    <cellStyle name="Vírgula 2 8 2 2 3 2" xfId="17313" xr:uid="{00F5AA27-D99F-4197-8DC0-F2841DD8E57B}"/>
    <cellStyle name="Vírgula 2 8 2 2 3 2 2" xfId="17314" xr:uid="{3F64F841-38B9-40D8-97A8-D18EC85709C4}"/>
    <cellStyle name="Vírgula 2 8 2 2 3 3" xfId="17315" xr:uid="{1071EE7D-9C27-4808-A72C-361870D280B5}"/>
    <cellStyle name="Vírgula 2 8 2 2 3 4" xfId="17213" xr:uid="{12291FDA-28B0-4238-B133-C0945D3E580D}"/>
    <cellStyle name="Vírgula 2 8 2 2 4" xfId="450" xr:uid="{EF756EA3-77E7-4E0D-B0E0-FD16E757F3B1}"/>
    <cellStyle name="Vírgula 2 8 2 2 4 2" xfId="17317" xr:uid="{03399B48-D21D-4C77-9C80-2B19F9A3C4EA}"/>
    <cellStyle name="Vírgula 2 8 2 2 4 3" xfId="17316" xr:uid="{66D551A8-EBF5-4829-BCE2-79CCDBC604E1}"/>
    <cellStyle name="Vírgula 2 8 2 2 5" xfId="13712" xr:uid="{96B9D338-4F01-4D49-9811-9D1731D8CB6D}"/>
    <cellStyle name="Vírgula 2 8 2 2 5 2" xfId="17318" xr:uid="{E8B32D7E-58D0-4C53-A809-865120ADC847}"/>
    <cellStyle name="Vírgula 2 8 2 2 6" xfId="17189" xr:uid="{9BC53C99-6DF5-469B-BC18-4032DFE4127C}"/>
    <cellStyle name="Vírgula 2 8 2 3" xfId="223" xr:uid="{618D4A31-B01D-4A93-AD24-C3705BDC4A1B}"/>
    <cellStyle name="Vírgula 2 8 2 3 2" xfId="319" xr:uid="{37A6A906-0389-4EDA-8DE1-B1C1BA042BC0}"/>
    <cellStyle name="Vírgula 2 8 2 3 2 2" xfId="17319" xr:uid="{06C19E2C-CFB0-4F3A-8343-D763419B24FA}"/>
    <cellStyle name="Vírgula 2 8 2 3 2 2 2" xfId="17320" xr:uid="{6CE7988E-8D66-4A35-88E0-1145947EE5E7}"/>
    <cellStyle name="Vírgula 2 8 2 3 2 3" xfId="17321" xr:uid="{E4235081-C3BF-4FD7-B77E-BF0326543EA2}"/>
    <cellStyle name="Vírgula 2 8 2 3 2 4" xfId="17217" xr:uid="{BF7055F3-6D2D-4E54-B626-C7A4F2CE1572}"/>
    <cellStyle name="Vírgula 2 8 2 3 3" xfId="452" xr:uid="{3495AD81-2F5B-46E9-950F-F034FE974D15}"/>
    <cellStyle name="Vírgula 2 8 2 3 3 2" xfId="17323" xr:uid="{8DA8F419-C77A-4EA0-AD17-6A6323925122}"/>
    <cellStyle name="Vírgula 2 8 2 3 3 3" xfId="17322" xr:uid="{49D45D25-6625-4329-B814-D37E2F069E5A}"/>
    <cellStyle name="Vírgula 2 8 2 3 4" xfId="15103" xr:uid="{50174D6B-593F-48F6-AD08-615FADF7352A}"/>
    <cellStyle name="Vírgula 2 8 2 3 4 2" xfId="17324" xr:uid="{DFB916B6-6DE4-4579-A800-935717AB5D5D}"/>
    <cellStyle name="Vírgula 2 8 2 3 5" xfId="17197" xr:uid="{648467D0-582A-4FBC-9912-05B7D71F12DE}"/>
    <cellStyle name="Vírgula 2 8 2 4" xfId="287" xr:uid="{1D4DA514-3FE8-4A5C-BCD8-DE124B954785}"/>
    <cellStyle name="Vírgula 2 8 2 4 2" xfId="17325" xr:uid="{FF37A23C-6607-4248-8295-CC206144FFE8}"/>
    <cellStyle name="Vírgula 2 8 2 4 2 2" xfId="17326" xr:uid="{F536A9B8-80D6-4AE9-885D-EA890BDC7559}"/>
    <cellStyle name="Vírgula 2 8 2 4 2 2 2" xfId="17327" xr:uid="{1A263109-76AB-4D49-882A-47310B819398}"/>
    <cellStyle name="Vírgula 2 8 2 4 2 3" xfId="17328" xr:uid="{247C6997-E206-401C-A366-FB8831AC85BA}"/>
    <cellStyle name="Vírgula 2 8 2 4 3" xfId="17329" xr:uid="{EAD23AE7-6EAC-4437-A8F6-3395B8AD4143}"/>
    <cellStyle name="Vírgula 2 8 2 4 3 2" xfId="17330" xr:uid="{648E1AB9-53BC-4565-90C8-28705C0298E1}"/>
    <cellStyle name="Vírgula 2 8 2 4 4" xfId="17331" xr:uid="{D9643FF4-7D6E-4E28-9D10-3B5B4E8CE307}"/>
    <cellStyle name="Vírgula 2 8 2 4 5" xfId="17209" xr:uid="{1459C69D-0500-4048-ACFE-FC6B797EBB83}"/>
    <cellStyle name="Vírgula 2 8 2 5" xfId="449" xr:uid="{014B1369-262C-4C24-9F7C-87E339D0C523}"/>
    <cellStyle name="Vírgula 2 8 2 5 2" xfId="17333" xr:uid="{C5D14C56-69C0-4D17-A81C-A1019951D9FC}"/>
    <cellStyle name="Vírgula 2 8 2 5 2 2" xfId="17334" xr:uid="{D21CE2DE-4561-4169-84DE-EBF4F79CB248}"/>
    <cellStyle name="Vírgula 2 8 2 5 3" xfId="17335" xr:uid="{BA40381A-921C-4C34-961D-B3BC1B9A05B8}"/>
    <cellStyle name="Vírgula 2 8 2 5 4" xfId="17332" xr:uid="{97BF7C71-3F90-424F-91DE-28D7FE7D8090}"/>
    <cellStyle name="Vírgula 2 8 2 6" xfId="11811" xr:uid="{61AEC536-CB6D-42C2-B03A-F6CB48626521}"/>
    <cellStyle name="Vírgula 2 8 2 6 2" xfId="17337" xr:uid="{84CEF060-A152-488D-A92F-51C75BFF7BC7}"/>
    <cellStyle name="Vírgula 2 8 2 6 3" xfId="17336" xr:uid="{CAEEE775-FEF9-4A86-8440-BFAF7257B045}"/>
    <cellStyle name="Vírgula 2 8 2 7" xfId="17338" xr:uid="{D8C65AD9-14B4-463C-B790-ED92FA1571FC}"/>
    <cellStyle name="Vírgula 2 8 2 8" xfId="17182" xr:uid="{736155CE-BC6A-48DC-A636-8E4DFF5394FE}"/>
    <cellStyle name="Vírgula 2 8 3" xfId="179" xr:uid="{41662BE1-E17E-47EC-A00F-AF3D1F6FC932}"/>
    <cellStyle name="Vírgula 2 8 3 2" xfId="231" xr:uid="{694938F4-E4FF-4944-B253-592C56B026E6}"/>
    <cellStyle name="Vírgula 2 8 3 2 2" xfId="327" xr:uid="{77320BC4-1006-4D76-B373-975D9BE72C32}"/>
    <cellStyle name="Vírgula 2 8 3 2 2 2" xfId="17339" xr:uid="{80D3CEAB-0D8E-47AC-802B-60AC4E2AE8A9}"/>
    <cellStyle name="Vírgula 2 8 3 2 2 2 2" xfId="17340" xr:uid="{775B8183-85F5-4971-A672-BE1B8D44001C}"/>
    <cellStyle name="Vírgula 2 8 3 2 2 3" xfId="17341" xr:uid="{1E57D1C7-D5C9-4218-8B66-7FA2A2D503D2}"/>
    <cellStyle name="Vírgula 2 8 3 2 2 4" xfId="17219" xr:uid="{9DA18E9B-521C-4861-9E78-B7A1F16AD30A}"/>
    <cellStyle name="Vírgula 2 8 3 2 3" xfId="454" xr:uid="{EB16EAF0-F6B7-406E-88FF-62D026A7C2E3}"/>
    <cellStyle name="Vírgula 2 8 3 2 3 2" xfId="17343" xr:uid="{EA5478C2-24D2-4086-A5A7-D43C5AF2E9EB}"/>
    <cellStyle name="Vírgula 2 8 3 2 3 3" xfId="17342" xr:uid="{DCB0C81E-4055-4574-9E4A-63318B458D5C}"/>
    <cellStyle name="Vírgula 2 8 3 2 4" xfId="15699" xr:uid="{4A7119FF-0DA9-4F5D-B90F-BF1529A0B125}"/>
    <cellStyle name="Vírgula 2 8 3 2 4 2" xfId="17344" xr:uid="{5D4EBD51-C428-48A5-85CF-AC665171C29B}"/>
    <cellStyle name="Vírgula 2 8 3 2 5" xfId="17199" xr:uid="{13556453-AB04-4369-9CF2-1BA473181204}"/>
    <cellStyle name="Vírgula 2 8 3 3" xfId="294" xr:uid="{40D397AC-AA7B-4836-8861-3D7401980943}"/>
    <cellStyle name="Vírgula 2 8 3 3 2" xfId="17345" xr:uid="{E1198205-C661-4AFF-B3BE-37AEACA1CD56}"/>
    <cellStyle name="Vírgula 2 8 3 3 2 2" xfId="17346" xr:uid="{2593E5F9-DE6F-4085-9757-4CB20BDE0533}"/>
    <cellStyle name="Vírgula 2 8 3 3 3" xfId="17347" xr:uid="{35B55CAD-2074-48AB-AC6C-5251D274F860}"/>
    <cellStyle name="Vírgula 2 8 3 3 4" xfId="17211" xr:uid="{19F97E7C-C860-453F-8E7C-9B4E2E7A0DC3}"/>
    <cellStyle name="Vírgula 2 8 3 4" xfId="453" xr:uid="{1FF4AA19-FC24-420C-9ACA-B6EBB845D199}"/>
    <cellStyle name="Vírgula 2 8 3 4 2" xfId="17349" xr:uid="{0834779C-B77D-489D-A3CA-655F12E68B4A}"/>
    <cellStyle name="Vírgula 2 8 3 4 3" xfId="17348" xr:uid="{03DFC21D-003E-4B18-8CAD-D12C7337F551}"/>
    <cellStyle name="Vírgula 2 8 3 5" xfId="12822" xr:uid="{BC6BC988-897C-49E0-BF8A-43A043D647B6}"/>
    <cellStyle name="Vírgula 2 8 3 5 2" xfId="17350" xr:uid="{A1F295CE-F77A-4A91-AFA5-46EA743EE7EC}"/>
    <cellStyle name="Vírgula 2 8 3 6" xfId="17186" xr:uid="{BD554B85-1073-4CEF-9D4F-37B1E140F447}"/>
    <cellStyle name="Vírgula 2 8 4" xfId="217" xr:uid="{D87079AB-61FA-4949-A77E-56149346D767}"/>
    <cellStyle name="Vírgula 2 8 4 2" xfId="313" xr:uid="{3A1D4159-02E2-4B8D-968A-9563E64ADBB3}"/>
    <cellStyle name="Vírgula 2 8 4 2 2" xfId="17351" xr:uid="{B4584F34-A11F-4EFF-9468-5005C9E19C21}"/>
    <cellStyle name="Vírgula 2 8 4 2 2 2" xfId="17352" xr:uid="{AE4DB542-B845-409B-AEBC-6AB6CADEF663}"/>
    <cellStyle name="Vírgula 2 8 4 2 3" xfId="17353" xr:uid="{AA7DC06F-8E51-4173-8193-8DC32352D608}"/>
    <cellStyle name="Vírgula 2 8 4 2 4" xfId="17215" xr:uid="{E09800F0-1871-4FF8-8835-182B85E3C76D}"/>
    <cellStyle name="Vírgula 2 8 4 3" xfId="455" xr:uid="{51EED7E1-827E-48CE-BE5E-AC1D17AA2618}"/>
    <cellStyle name="Vírgula 2 8 4 3 2" xfId="17355" xr:uid="{727E3D5D-7A57-4A91-ABD3-D22C2A2A018B}"/>
    <cellStyle name="Vírgula 2 8 4 3 3" xfId="17354" xr:uid="{5D3687E2-50D2-4AFB-B168-B7F14A41A96F}"/>
    <cellStyle name="Vírgula 2 8 4 4" xfId="14305" xr:uid="{14713557-7D8C-4231-9A7C-0D333BAB96DB}"/>
    <cellStyle name="Vírgula 2 8 4 4 2" xfId="17356" xr:uid="{77C6CE5F-E0E9-40DB-A679-9CFDE14A9DDC}"/>
    <cellStyle name="Vírgula 2 8 4 5" xfId="17195" xr:uid="{B85D7DA5-8ACF-4E50-B064-F47672878984}"/>
    <cellStyle name="Vírgula 2 8 5" xfId="284" xr:uid="{F2C2C7E4-F25B-4ECA-97B8-909C31C863DA}"/>
    <cellStyle name="Vírgula 2 8 5 2" xfId="17357" xr:uid="{BB9D23FF-EDC2-4820-9A59-39F786AA8641}"/>
    <cellStyle name="Vírgula 2 8 5 2 2" xfId="17358" xr:uid="{DFD6FA53-BD8D-4454-BED6-A55F0E6B6C91}"/>
    <cellStyle name="Vírgula 2 8 5 2 2 2" xfId="17359" xr:uid="{D96BE9F2-D4FC-4609-8499-DDE79298C621}"/>
    <cellStyle name="Vírgula 2 8 5 2 3" xfId="17360" xr:uid="{BEDDE502-1DCB-4734-B903-5314A08DF40D}"/>
    <cellStyle name="Vírgula 2 8 5 3" xfId="17361" xr:uid="{035226B5-12F2-43A8-AF12-18C57C72A0D7}"/>
    <cellStyle name="Vírgula 2 8 5 3 2" xfId="17362" xr:uid="{31B4BEB4-6952-45AB-829E-2110C4453D2B}"/>
    <cellStyle name="Vírgula 2 8 5 4" xfId="17363" xr:uid="{3644A773-F098-4DFF-B4BC-71E87E4F21DC}"/>
    <cellStyle name="Vírgula 2 8 5 5" xfId="17207" xr:uid="{D35CE8A6-CAB7-4016-8C5A-2136DBF4E792}"/>
    <cellStyle name="Vírgula 2 8 6" xfId="448" xr:uid="{EA5F90FA-1F14-4998-B3C7-C99731479618}"/>
    <cellStyle name="Vírgula 2 8 6 2" xfId="17365" xr:uid="{69854AEE-9ACC-42AF-B70F-C4A161AEF08D}"/>
    <cellStyle name="Vírgula 2 8 6 2 2" xfId="17366" xr:uid="{3E481E64-935C-4EDE-8DF7-87D7CC93E634}"/>
    <cellStyle name="Vírgula 2 8 6 3" xfId="17367" xr:uid="{C9AC1B4F-59D7-4C07-91F1-E879F68BEAFD}"/>
    <cellStyle name="Vírgula 2 8 6 4" xfId="17364" xr:uid="{BE8E80EA-7C31-4CA1-91B0-EBDED9038172}"/>
    <cellStyle name="Vírgula 2 8 7" xfId="10633" xr:uid="{84FF2527-A77A-462B-AF4D-5FEB18654EBD}"/>
    <cellStyle name="Vírgula 2 8 7 2" xfId="17369" xr:uid="{0B9B9C6C-D0B7-4FCF-84B1-9F0ED8A2C999}"/>
    <cellStyle name="Vírgula 2 8 7 3" xfId="17368" xr:uid="{1A105EC0-6345-43B4-A91A-B94EB440536D}"/>
    <cellStyle name="Vírgula 2 8 8" xfId="17370" xr:uid="{241E596F-C80C-47CB-B2E6-66D9D28893EC}"/>
    <cellStyle name="Vírgula 2 8 9" xfId="17173" xr:uid="{9A2F0C93-67C5-4D14-A173-0610A997DEE6}"/>
    <cellStyle name="Vírgula 2 9" xfId="11326" xr:uid="{D3634374-5E4F-4FA7-A556-86BFB7DF0C21}"/>
    <cellStyle name="Vírgula 2 9 2" xfId="12209" xr:uid="{A4211667-D3CB-475D-A916-55C4CF25F211}"/>
    <cellStyle name="Vírgula 2 9 2 2" xfId="14110" xr:uid="{7907E4A7-6114-44D4-9C22-F4435096EA15}"/>
    <cellStyle name="Vírgula 2 9 2 2 2" xfId="16962" xr:uid="{D52A55E0-E99C-46DA-89A7-9C43A99E81A4}"/>
    <cellStyle name="Vírgula 2 9 2 3" xfId="15501" xr:uid="{D5E878D6-96F0-466E-90D3-3B9F71421AD4}"/>
    <cellStyle name="Vírgula 2 9 3" xfId="13310" xr:uid="{CF95CCBF-B795-4DF0-A17A-D04D57BD8E45}"/>
    <cellStyle name="Vírgula 2 9 3 2" xfId="16164" xr:uid="{A9577566-B3AD-4670-AF6A-E6D43CA69005}"/>
    <cellStyle name="Vírgula 2 9 4" xfId="14703" xr:uid="{8B967406-6A61-49DC-BCBB-8BC6D663C18B}"/>
    <cellStyle name="Vírgula 2 9 5" xfId="17567" xr:uid="{DD8955AE-2A20-4980-9807-61D5AA7F2DCE}"/>
    <cellStyle name="Vírgula 2_RESUMO - ORÇAMENTO" xfId="17581" xr:uid="{0F66F959-F602-48FD-BD07-9B622E6DFED1}"/>
    <cellStyle name="Vírgula 3" xfId="522" xr:uid="{19E5D2DF-F056-4C46-BC13-B809FA252987}"/>
    <cellStyle name="Vírgula 3 2" xfId="10433" xr:uid="{F9280188-0FCC-4195-AFC5-9BB52D9FDC28}"/>
    <cellStyle name="Vírgula 3 2 2" xfId="11254" xr:uid="{C5234C11-BFC0-4790-8B54-6DFD3BD6C789}"/>
    <cellStyle name="Vírgula 3 2 2 2" xfId="12204" xr:uid="{C4384F00-DD0C-4C7F-85AF-EDC92176A2EE}"/>
    <cellStyle name="Vírgula 3 2 2 2 2" xfId="14105" xr:uid="{DE22F0AE-873D-4EB6-BB10-CE7EE7406433}"/>
    <cellStyle name="Vírgula 3 2 2 2 2 2" xfId="16957" xr:uid="{EA27D49C-5825-4275-A3EC-F40B57065155}"/>
    <cellStyle name="Vírgula 3 2 2 2 3" xfId="15496" xr:uid="{2998B4FE-80A0-4D24-A415-8A0689C894A2}"/>
    <cellStyle name="Vírgula 3 2 2 3" xfId="13305" xr:uid="{12DCD1AD-1797-4B00-9DB8-7D85507EEDD0}"/>
    <cellStyle name="Vírgula 3 2 2 3 2" xfId="16159" xr:uid="{F79D9493-7E38-4CD3-9FD1-FEC77D9AD21E}"/>
    <cellStyle name="Vírgula 3 2 2 4" xfId="14698" xr:uid="{CF82069D-9553-4129-9D34-5E593FA9E52D}"/>
    <cellStyle name="Vírgula 3 2 2 5" xfId="531" xr:uid="{1A889093-9483-463E-A808-2D82BC62A5E3}"/>
    <cellStyle name="Vírgula 3 2 2 6" xfId="17556" xr:uid="{0AD13CD4-EB3A-4493-A6B5-0FF994055B60}"/>
    <cellStyle name="Vírgula 3 2 3" xfId="11804" xr:uid="{518215B2-8328-40C7-9F3F-E45B48B8F9F0}"/>
    <cellStyle name="Vírgula 3 2 3 2" xfId="13706" xr:uid="{00CB0AE3-EB24-4322-9F34-008360F51283}"/>
    <cellStyle name="Vírgula 3 2 3 2 2" xfId="16558" xr:uid="{88DCFBA8-9F9B-4167-943E-75F6AAB57E34}"/>
    <cellStyle name="Vírgula 3 2 3 3" xfId="15097" xr:uid="{3C7A6BFB-3A65-4AC0-A054-87251CA3C819}"/>
    <cellStyle name="Vírgula 3 2 4" xfId="9657" xr:uid="{665D0FF6-6E7D-47E3-B6C6-02028364256E}"/>
    <cellStyle name="Vírgula 3 2 5" xfId="17425" xr:uid="{64680A48-AA2A-4B34-9BDD-71D0F7E2534D}"/>
    <cellStyle name="Vírgula 3 3" xfId="11253" xr:uid="{44C16A67-AA0D-4867-92E7-236F17C5521F}"/>
    <cellStyle name="Vírgula 3 3 2" xfId="12203" xr:uid="{47F5EE0C-949D-45F3-AC2F-EBC2731767DD}"/>
    <cellStyle name="Vírgula 3 3 2 2" xfId="14104" xr:uid="{BFA06505-8FAD-4ADF-8F82-672EF7DBC56D}"/>
    <cellStyle name="Vírgula 3 3 2 2 2" xfId="16956" xr:uid="{825AB866-099A-4C31-A9F9-60BD7B3C3B92}"/>
    <cellStyle name="Vírgula 3 3 2 3" xfId="15495" xr:uid="{1ACBB9C1-BEB1-4A1A-B2AB-9E5C6F36AC38}"/>
    <cellStyle name="Vírgula 3 3 3" xfId="13304" xr:uid="{F0BB4813-D7D8-4FA0-A613-4528453922E3}"/>
    <cellStyle name="Vírgula 3 3 3 2" xfId="16158" xr:uid="{38C760AD-F44F-4FD7-9904-CA63A9BE2155}"/>
    <cellStyle name="Vírgula 3 3 4" xfId="14697" xr:uid="{44199767-319B-40CD-B391-A9AD3D5C4752}"/>
    <cellStyle name="Vírgula 3 3 5" xfId="17531" xr:uid="{6FFB0D93-E7DC-4B57-956C-4717F04CAA34}"/>
    <cellStyle name="Vírgula 3 4" xfId="11803" xr:uid="{9649012A-9C3B-46B4-92C6-3CFCA8370529}"/>
    <cellStyle name="Vírgula 3 4 2" xfId="13705" xr:uid="{C6BB4369-3109-44E6-8CC7-01F79DC5B1DC}"/>
    <cellStyle name="Vírgula 3 4 2 2" xfId="16557" xr:uid="{D8E3807D-8DDA-48DC-A57D-AC1FAEF13B3C}"/>
    <cellStyle name="Vírgula 3 4 3" xfId="15096" xr:uid="{282E12D2-2F01-4182-A60E-65844A293216}"/>
    <cellStyle name="Vírgula 3 4 4" xfId="17563" xr:uid="{47FC63C5-DCDC-46B0-83D7-7DA266F6B0FD}"/>
    <cellStyle name="Vírgula 3 5" xfId="12804" xr:uid="{7CE33059-2BEC-46E3-B83A-E6889E6AE9E9}"/>
    <cellStyle name="Vírgula 3 5 2" xfId="15691" xr:uid="{D2FFFFE3-AA93-4826-AE55-3623707C238C}"/>
    <cellStyle name="Vírgula 3 6" xfId="14300" xr:uid="{2099F1FE-B57C-4B14-8940-2EE507653F98}"/>
    <cellStyle name="Vírgula 3 7" xfId="10432" xr:uid="{E8684079-3CF2-4E51-9733-E783FC5FBDC6}"/>
    <cellStyle name="Vírgula 3 8" xfId="540" xr:uid="{BD460558-E34A-4237-996A-149515B751F2}"/>
    <cellStyle name="Vírgula 3 9" xfId="17413" xr:uid="{A90D3A86-4DD2-45D3-B19D-5DDE94E1F131}"/>
    <cellStyle name="Vírgula 4" xfId="10569" xr:uid="{7A39E8DB-133B-442F-9C1E-5ED8B7626AF3}"/>
    <cellStyle name="Vírgula 4 2" xfId="11255" xr:uid="{EC02FC90-6531-4934-A50C-E044322C68A1}"/>
    <cellStyle name="Vírgula 4 2 2" xfId="12205" xr:uid="{0598E079-63D0-4441-B2F3-A39021132B18}"/>
    <cellStyle name="Vírgula 4 2 2 2" xfId="14106" xr:uid="{C9BA6BAC-385A-4E7C-B8EC-DDB1722EEEED}"/>
    <cellStyle name="Vírgula 4 2 2 2 2" xfId="16958" xr:uid="{F6F81AF7-247E-44E5-BA13-98547CA5D337}"/>
    <cellStyle name="Vírgula 4 2 2 3" xfId="15497" xr:uid="{1F5EE32B-3485-45AE-B61A-4BFD3E1622C6}"/>
    <cellStyle name="Vírgula 4 2 2 4" xfId="17562" xr:uid="{EC75F4B9-3C8F-4A66-8900-48CB8A2F7B0F}"/>
    <cellStyle name="Vírgula 4 2 3" xfId="13306" xr:uid="{410AF63F-6A93-4D69-B303-5EE63FA2F66D}"/>
    <cellStyle name="Vírgula 4 2 3 2" xfId="16160" xr:uid="{D72A6C8F-D1EA-44DA-91A9-21407752461D}"/>
    <cellStyle name="Vírgula 4 2 4" xfId="14699" xr:uid="{F0900981-D7EA-464C-A7E4-92B6E66B7BBF}"/>
    <cellStyle name="Vírgula 4 2 5" xfId="17517" xr:uid="{FB3214B2-C1C0-4340-A0D5-EAD12BF0F0DB}"/>
    <cellStyle name="Vírgula 4 3" xfId="11806" xr:uid="{E1D38277-6D8A-419A-A2C4-D12BFA13A943}"/>
    <cellStyle name="Vírgula 4 3 2" xfId="13707" xr:uid="{4B7221B5-79C6-432F-B439-910DABD9D23F}"/>
    <cellStyle name="Vírgula 4 3 2 2" xfId="16559" xr:uid="{13B00250-6484-4943-943D-E961F604CDC5}"/>
    <cellStyle name="Vírgula 4 3 3" xfId="15098" xr:uid="{132FFD7D-1A2F-417D-95BD-F0E8BF99532F}"/>
    <cellStyle name="Vírgula 4 3 4" xfId="17535" xr:uid="{2A3ADBAA-92C4-4C82-99FA-D23EBD5DB313}"/>
    <cellStyle name="Vírgula 4 4" xfId="12814" xr:uid="{C8017F3D-4A60-4863-B293-C64746BE2E70}"/>
    <cellStyle name="Vírgula 4 4 2" xfId="15693" xr:uid="{8C1CF660-CD7C-4217-AB11-58366C25C3B2}"/>
    <cellStyle name="Vírgula 4 4 3" xfId="17551" xr:uid="{A23BE1F4-74FF-40C2-8E3A-75AE222073B8}"/>
    <cellStyle name="Vírgula 4 5" xfId="14301" xr:uid="{62DD44B4-AE38-4A12-90B8-BDE5666BAA7A}"/>
    <cellStyle name="Vírgula 4 6" xfId="16966" xr:uid="{20E90FB8-2522-4751-AAA4-31B5FA98C463}"/>
    <cellStyle name="Vírgula 4 7" xfId="17421" xr:uid="{88641369-2276-45CF-9ED1-D800A33BF1B8}"/>
    <cellStyle name="Vírgula 5" xfId="526" xr:uid="{7CF1ED5A-A597-4AEA-89A1-301B31ACAAC2}"/>
    <cellStyle name="Vírgula 5 2" xfId="527" xr:uid="{B6569B4E-D4A2-4027-B704-F3439717D4EF}"/>
    <cellStyle name="Vírgula 5 2 2" xfId="12208" xr:uid="{402A9215-DE55-402E-B9A8-40E348E24383}"/>
    <cellStyle name="Vírgula 5 2 2 2" xfId="14109" xr:uid="{668275DA-0681-4764-9D66-1A53C5354683}"/>
    <cellStyle name="Vírgula 5 2 2 2 2" xfId="16961" xr:uid="{0D4BA96C-2CC2-42E6-8AF5-EFCC7B880AFA}"/>
    <cellStyle name="Vírgula 5 2 2 3" xfId="15500" xr:uid="{812CD0D0-28E9-41D1-B1EA-7150E6E3B402}"/>
    <cellStyle name="Vírgula 5 2 3" xfId="13309" xr:uid="{1C5C024A-E698-4888-9B07-C406E6AC3F92}"/>
    <cellStyle name="Vírgula 5 2 3 2" xfId="16163" xr:uid="{0E2E6AAB-1F6B-42A9-B6A6-241A6239FA06}"/>
    <cellStyle name="Vírgula 5 2 4" xfId="14702" xr:uid="{099F29DB-DF95-4D46-A83B-44C3190915D8}"/>
    <cellStyle name="Vírgula 5 2 5" xfId="11258" xr:uid="{EC3AFF0F-9DDE-44F0-9485-D0789A7536FF}"/>
    <cellStyle name="Vírgula 5 2 6" xfId="17422" xr:uid="{60D848F5-CD5C-4161-9AEB-D18CFFC1EE00}"/>
    <cellStyle name="Vírgula 5 3" xfId="528" xr:uid="{21DDE22D-D7A7-4BD7-A21E-DCAB50B4FAB7}"/>
    <cellStyle name="Vírgula 5 3 2" xfId="13710" xr:uid="{A6CA18C3-0823-4BDF-A072-DF749900DE73}"/>
    <cellStyle name="Vírgula 5 3 2 2" xfId="16562" xr:uid="{35B3E8F9-23E6-4492-AFD7-1F0EB515A115}"/>
    <cellStyle name="Vírgula 5 3 3" xfId="15101" xr:uid="{86A555D1-C037-4057-BC19-50BC63388CF1}"/>
    <cellStyle name="Vírgula 5 3 4" xfId="11809" xr:uid="{9EF273EF-0718-4D82-87D4-0321255EC7BA}"/>
    <cellStyle name="Vírgula 5 4" xfId="10575" xr:uid="{3130C68A-8CE8-4186-AD50-3E02C983F6D2}"/>
    <cellStyle name="Vírgula 5 5" xfId="17513" xr:uid="{844A77D2-8B99-4555-9364-C24C52510560}"/>
    <cellStyle name="Vírgula 6" xfId="10638" xr:uid="{374856C4-2539-4BC1-8A06-7E96E80BD00F}"/>
    <cellStyle name="Vírgula 6 2" xfId="11814" xr:uid="{3AB02859-6379-4D01-8E30-905B35BA7875}"/>
    <cellStyle name="Vírgula 6 2 2" xfId="13715" xr:uid="{FFE50531-F2CD-4B2C-808A-16A292323966}"/>
    <cellStyle name="Vírgula 6 2 2 2" xfId="16567" xr:uid="{D2C2CD95-F2E3-469D-9E28-33D93FCF1E70}"/>
    <cellStyle name="Vírgula 6 2 3" xfId="15106" xr:uid="{E9D453E1-BE08-44C9-B09A-39A2B396BEB3}"/>
    <cellStyle name="Vírgula 6 2 4" xfId="17554" xr:uid="{B0159EA2-9D77-46AB-88C9-B74652725970}"/>
    <cellStyle name="Vírgula 6 3" xfId="12825" xr:uid="{2D229CCA-4C30-4583-AFA0-696A59A6660E}"/>
    <cellStyle name="Vírgula 6 3 2" xfId="15702" xr:uid="{D41028D6-2D88-4178-A369-3B61A84D6B2F}"/>
    <cellStyle name="Vírgula 6 4" xfId="14308" xr:uid="{F6DA29A6-B0DB-449D-8EE6-8A65D7D3D511}"/>
    <cellStyle name="Vírgula 6 5" xfId="17536" xr:uid="{3F265A6C-9E51-4FEC-A9C3-1B8A173B77CF}"/>
    <cellStyle name="Vírgula 7" xfId="10632" xr:uid="{26FB919E-02E6-4B74-8B2F-4EF1C13E1AE7}"/>
    <cellStyle name="Vírgula 7 2" xfId="11810" xr:uid="{9FB4BB7E-320A-47F3-A590-E4E970F8BF9C}"/>
    <cellStyle name="Vírgula 7 2 2" xfId="13711" xr:uid="{26FD612D-FDB1-4916-9387-2BF292B4A234}"/>
    <cellStyle name="Vírgula 7 2 2 2" xfId="16563" xr:uid="{F3A64D1D-EFAA-4559-A6A3-95C128079826}"/>
    <cellStyle name="Vírgula 7 2 3" xfId="15102" xr:uid="{19C87735-5B60-4E2E-9326-5A5CD7D0A00F}"/>
    <cellStyle name="Vírgula 7 3" xfId="12821" xr:uid="{DB696F47-3F02-4BA5-8153-B589DAE77734}"/>
    <cellStyle name="Vírgula 7 3 2" xfId="15698" xr:uid="{C6E873BE-2EA5-464D-9B2C-B8D22F17EA00}"/>
    <cellStyle name="Vírgula 7 4" xfId="14304" xr:uid="{745D236B-5CFA-4FEB-9EB4-E4A997FE8A5F}"/>
    <cellStyle name="Vírgula 7 5" xfId="17410" xr:uid="{04E96983-4AAD-4367-8C6F-AA7FC6050F9C}"/>
    <cellStyle name="Vírgula 8" xfId="11401" xr:uid="{658C5848-6CCA-4E83-97A6-FC7EADC1C9D6}"/>
    <cellStyle name="Vírgula 8 2" xfId="13316" xr:uid="{0678F0D5-AED6-4F33-8DDA-686B7BAAB3F2}"/>
    <cellStyle name="Vírgula 8 2 2" xfId="16168" xr:uid="{D4EC1DC0-77F0-4F3B-AB3B-C4C18622676D}"/>
    <cellStyle name="Vírgula 8 2 3" xfId="17569" xr:uid="{365CA06B-3D58-4B81-A7CC-3A9E551B6AAB}"/>
    <cellStyle name="Vírgula 8 3" xfId="14707" xr:uid="{53C834F9-6ABF-4877-8E91-81AA6105DC11}"/>
    <cellStyle name="Vírgula 8 4" xfId="17538" xr:uid="{C1976360-D8B9-4056-86DA-C0EB592BCB38}"/>
    <cellStyle name="Vírgula 9" xfId="12608" xr:uid="{993DB0BF-E4BF-489F-9059-F5D26EE27564}"/>
    <cellStyle name="Vírgula 9 2" xfId="15502" xr:uid="{97DF69CE-8F57-4732-8331-99E54A083227}"/>
    <cellStyle name="Vírgula 9 3" xfId="17541" xr:uid="{C99BDD23-D023-475C-B0FB-E7473FC94F00}"/>
    <cellStyle name="Vírgula0" xfId="134" xr:uid="{528CAD28-5BF6-4930-95E2-DB71CD173192}"/>
    <cellStyle name="Währung [0]_Hammerson Tenancy Schedules" xfId="10434" xr:uid="{DE8B0F1D-32C0-4643-9623-62619BA5BD8C}"/>
    <cellStyle name="Währung_Hammerson Tenancy Schedules" xfId="10435" xr:uid="{D975F403-CD87-42B0-824C-FB31E40720EA}"/>
    <cellStyle name="Warning Text 2" xfId="52" xr:uid="{0941E5FB-FAFC-4C50-A08E-BF527EA27FC5}"/>
    <cellStyle name="Warning Text 2 2" xfId="271" xr:uid="{3563EE53-7BEE-40EB-AF7C-2AC055E2F6F0}"/>
    <cellStyle name="Warning Text 2 3" xfId="456" xr:uid="{F9F26F2E-27BA-486B-ACE3-8D5EE522A72B}"/>
    <cellStyle name="Warning Text 2 4" xfId="17397" xr:uid="{5BD11FC3-C403-48AC-8446-E088FAED5325}"/>
    <cellStyle name="Warning Text 3" xfId="28" xr:uid="{B6F69E71-1C5B-4DDF-98E9-E2B68F16B61C}"/>
    <cellStyle name="White" xfId="10436" xr:uid="{9249C981-7B6F-4DCF-A53C-0CF5BB7D2CF3}"/>
    <cellStyle name="x" xfId="10437" xr:uid="{10C53763-F72C-4A23-B913-55CE9FCABD4C}"/>
    <cellStyle name="x_01 AVP_ Project Infinitum" xfId="10438" xr:uid="{51097AAD-AC46-4B3B-9093-C9DD8CA19477}"/>
    <cellStyle name="x_01_WACC Colombia_Analysis" xfId="10439" xr:uid="{FBD0F5BD-01C4-456C-8C16-B7E90479910E}"/>
    <cellStyle name="x_04 WACC Vivax" xfId="10440" xr:uid="{35BB3B17-4FA2-4294-BA63-ABA20BBA5417}"/>
    <cellStyle name="x_avp" xfId="10441" xr:uid="{E703DA86-D567-4A4D-9E07-F67A711DA882}"/>
    <cellStyle name="x_AVP_ NewCo" xfId="10442" xr:uid="{1F784C5A-512A-4072-A881-5A9A4B784293}"/>
    <cellStyle name="x_base DCF" xfId="10443" xr:uid="{0AB10732-179E-499F-BA03-B659193AB459}"/>
    <cellStyle name="x_Corporate Model_base case" xfId="10444" xr:uid="{9D4BB403-6778-4E3E-8603-BF32934B81A5}"/>
    <cellStyle name="x_Current Malls" xfId="10445" xr:uid="{84168A9C-1F65-4EA2-AC13-BB9603CE7180}"/>
    <cellStyle name="x_Financiamentos Aliansce2" xfId="10446" xr:uid="{480FE88B-450A-430C-AC1F-CF21B970A653}"/>
    <cellStyle name="x_Financiamentos Aliansce3" xfId="10447" xr:uid="{0E640FB4-2B8D-4044-89DF-543B461AE337}"/>
    <cellStyle name="x_Modelo BRMalls_Carraz" xfId="10448" xr:uid="{036F0E3E-AF3D-4636-BB98-333B0A856245}"/>
    <cellStyle name="x_Modelo em construçào_FINANCIALS thiago" xfId="10449" xr:uid="{974299E7-C480-46B9-924C-7E191A76C666}"/>
    <cellStyle name="x_Orc SCGR" xfId="10450" xr:uid="{AF62BE12-9B19-48AA-8770-D5BD992CFB84}"/>
    <cellStyle name="x_Orçamento 2009_Cash  Funding" xfId="10451" xr:uid="{22974096-34E4-4DDA-ADBC-5AEA337E2B2E}"/>
    <cellStyle name="x_Sovereign Bonds 060705" xfId="10452" xr:uid="{72A52F53-6466-4E6D-87F7-DDB4F75B047B}"/>
    <cellStyle name="x_Sovereign Bonds 060705 (version 1)" xfId="10453" xr:uid="{8787024F-2E0C-46C8-ACB4-335AAF1548E4}"/>
    <cellStyle name="x_Sovereign Bonds 060705 (version 1)_01 NET DCF Model" xfId="10454" xr:uid="{F291A739-8881-4601-8DCB-6E1AF2D4C7E7}"/>
    <cellStyle name="x_Sovereign Bonds 060705 (version 1)_03 Embratel DCF Model_Loscos" xfId="10455" xr:uid="{9A447C80-A387-4B31-B83E-E3B1A2D58547}"/>
    <cellStyle name="x_Sovereign Bonds 060705 (version 1)_03 Embratel DCF Model_Loscos_base DCF" xfId="10456" xr:uid="{0AE17DA2-3CF7-46B8-B709-31D57B174F9F}"/>
    <cellStyle name="x_Sovereign Bonds 060705 (version 1)_03 Embratel DCF Model_Loscos_Corporate Model_base case" xfId="10457" xr:uid="{71D14CEA-E2BB-43ED-A8CA-1DEBE145795E}"/>
    <cellStyle name="x_Sovereign Bonds 060705 (version 1)_03 Embratel DCF Model_Loscos_Current Malls" xfId="10458" xr:uid="{A6268146-9EE5-464F-842E-DEB554992F61}"/>
    <cellStyle name="x_Sovereign Bonds 060705 (version 1)_03 Embratel DCF Model_Loscos_Financiamentos Aliansce2" xfId="10459" xr:uid="{E2B50B61-4597-4FEA-9CB3-E784218F3520}"/>
    <cellStyle name="x_Sovereign Bonds 060705 (version 1)_03 Embratel DCF Model_Loscos_Financiamentos Aliansce3" xfId="10460" xr:uid="{59D6AA94-BE86-4AD3-A666-9136E3A61809}"/>
    <cellStyle name="x_Sovereign Bonds 060705 (version 1)_03 Embratel DCF Model_Loscos_Modelo BRMalls_Carraz" xfId="10461" xr:uid="{4EB049FC-5D9D-4A68-AC91-9ACFADA1F905}"/>
    <cellStyle name="x_Sovereign Bonds 060705 (version 1)_03 Embratel DCF Model_Loscos_Modelo em construçào_FINANCIALS thiago" xfId="10462" xr:uid="{0DA035BA-4102-4CD0-B9E7-5540F6CC143E}"/>
    <cellStyle name="x_Sovereign Bonds 060705 (version 1)_03 Embratel DCF Model_Loscos_Orc SCGR" xfId="10463" xr:uid="{C60E8712-B171-40C7-8FB6-A8ED755BEA37}"/>
    <cellStyle name="x_Sovereign Bonds 060705 (version 1)_03 Embratel DCF Model_Loscos_Orçamento 2009_Cash  Funding" xfId="10464" xr:uid="{B2F6362C-E562-456D-B6C5-C38F3D46CD20}"/>
    <cellStyle name="x_Sovereign Bonds 060705 (version 1)_05 NET DCF Model" xfId="10465" xr:uid="{B45979D0-DBE2-4145-AFF0-936AC8433B2A}"/>
    <cellStyle name="x_Sovereign Bonds 060705 (version 1)_05 TMX Brazil DCF Model" xfId="10466" xr:uid="{A4277041-2295-41D9-B6A6-F71465C96971}"/>
    <cellStyle name="x_Sovereign Bonds 060705 (version 1)_base DCF" xfId="10467" xr:uid="{9C259C6C-526A-4BF0-A202-FAB8C958F160}"/>
    <cellStyle name="x_Sovereign Bonds 060705 (version 1)_Consolidação" xfId="10468" xr:uid="{1B5A909D-D069-48D5-9AD3-F0AA7BC91CCE}"/>
    <cellStyle name="x_Sovereign Bonds 060705 (version 1)_Consolidação IMOB" xfId="10469" xr:uid="{ED608C40-99F2-4C3E-9C22-F00229D6625E}"/>
    <cellStyle name="x_Sovereign Bonds 060705 (version 1)_Consolidação IMOB_Financiamentos Aliansce2" xfId="10470" xr:uid="{A0C73580-4995-4FA9-80F6-EA56BF53AF95}"/>
    <cellStyle name="x_Sovereign Bonds 060705 (version 1)_Consolidação IMOB_Financiamentos Aliansce3" xfId="10471" xr:uid="{F8F79C2E-AB5C-4CE0-AA10-FDFBB17D3136}"/>
    <cellStyle name="x_Sovereign Bonds 060705 (version 1)_Consolidação IMOB_Orc SCGR" xfId="10472" xr:uid="{69F6E959-7FC3-47B6-9B8E-C1A285856503}"/>
    <cellStyle name="x_Sovereign Bonds 060705 (version 1)_Consolidação_Financiamentos Aliansce2" xfId="10473" xr:uid="{777E97D9-BCFC-44FE-81CA-C3251FE2A360}"/>
    <cellStyle name="x_Sovereign Bonds 060705 (version 1)_Consolidação_Financiamentos Aliansce3" xfId="10474" xr:uid="{DD02202A-3DFD-400E-A0FA-C04CDCABFF18}"/>
    <cellStyle name="x_Sovereign Bonds 060705 (version 1)_Consolidação_Orc SCGR" xfId="10475" xr:uid="{C04DFED1-2157-4211-80E1-2682FF895892}"/>
    <cellStyle name="x_Sovereign Bonds 060705 (version 1)_Corporate Model_base case" xfId="10476" xr:uid="{FD8A26C2-621A-45D5-94EB-FFE9B4F846EE}"/>
    <cellStyle name="x_Sovereign Bonds 060705 (version 1)_Current Malls" xfId="10477" xr:uid="{A4753FA7-0FEC-4171-A045-00D6DEF688D3}"/>
    <cellStyle name="x_Sovereign Bonds 060705 (version 1)_Estudo de Viabilidade -IMOB Henri" xfId="10478" xr:uid="{487921C6-FED2-4B99-A47F-B9D0B9167F38}"/>
    <cellStyle name="x_Sovereign Bonds 060705 (version 1)_Estudo de Viabilidade -IMOB Henri_Financiamentos Aliansce2" xfId="10479" xr:uid="{5CB42132-70A4-4AEF-978E-96D62EFF8088}"/>
    <cellStyle name="x_Sovereign Bonds 060705 (version 1)_Estudo de Viabilidade -IMOB Henri_Financiamentos Aliansce3" xfId="10480" xr:uid="{3A6AF8AB-21BD-43D4-BCF6-546F001C1147}"/>
    <cellStyle name="x_Sovereign Bonds 060705 (version 1)_Estudo de Viabilidade -IMOB Henri_Orc SCGR" xfId="10481" xr:uid="{FF42817B-D23A-492E-9B86-1B4EE423E736}"/>
    <cellStyle name="x_Sovereign Bonds 060705 (version 1)_Financiamentos Aliansce2" xfId="10482" xr:uid="{0C76F48A-0235-4F42-A552-2720BC1F8AC8}"/>
    <cellStyle name="x_Sovereign Bonds 060705 (version 1)_Financiamentos Aliansce3" xfId="10483" xr:uid="{58F9B4CF-566A-4E44-9DF7-604D9EDE58DE}"/>
    <cellStyle name="x_Sovereign Bonds 060705 (version 1)_FP 100" xfId="10484" xr:uid="{47398DC8-6483-43CD-B75C-9DA9C9573241}"/>
    <cellStyle name="x_Sovereign Bonds 060705 (version 1)_FP 100_Financiamentos Aliansce2" xfId="10485" xr:uid="{FFA7CB1D-7C38-4749-8702-E59A4E7735EA}"/>
    <cellStyle name="x_Sovereign Bonds 060705 (version 1)_FP 100_Financiamentos Aliansce3" xfId="10486" xr:uid="{63A158D0-3E65-4369-BC13-964F6E42494D}"/>
    <cellStyle name="x_Sovereign Bonds 060705 (version 1)_FP 100_Orc SCGR" xfId="10487" xr:uid="{9D6FB7D8-BF05-46DA-86ED-361699ACECAA}"/>
    <cellStyle name="x_Sovereign Bonds 060705 (version 1)_Modelo BRMalls_Carraz" xfId="10488" xr:uid="{4399CEF0-2E25-498A-807E-E0BF3F6F5196}"/>
    <cellStyle name="x_Sovereign Bonds 060705 (version 1)_Modelo em construçào_FINANCIALS thiago" xfId="10489" xr:uid="{F1EFA9DF-CF70-4238-A4E6-EA9F3655326B}"/>
    <cellStyle name="x_Sovereign Bonds 060705 (version 1)_Orc SCGR" xfId="10490" xr:uid="{1C176ECE-312D-4F31-8B84-97A79437506B}"/>
    <cellStyle name="x_Sovereign Bonds 060705 (version 1)_Orçamento 2009_Cash  Funding" xfId="10491" xr:uid="{57F224CB-04CB-46AA-94DC-E2F9DB791136}"/>
    <cellStyle name="x_Sovereign Bonds 060705 (version 1)_Península" xfId="10492" xr:uid="{84F4080D-AC1A-4220-BAEA-E280C40CDA81}"/>
    <cellStyle name="x_Sovereign Bonds 060705 (version 1)_Peninsula_0510" xfId="10493" xr:uid="{571F2CCC-1317-415C-9A67-4663907000B9}"/>
    <cellStyle name="x_Sovereign Bonds 060705 (version 1)_Peninsula_0510_Financiamentos Aliansce2" xfId="10494" xr:uid="{B7B7DA79-2B02-45C6-B9A4-AD7719DDF852}"/>
    <cellStyle name="x_Sovereign Bonds 060705 (version 1)_Peninsula_0510_Financiamentos Aliansce3" xfId="10495" xr:uid="{D03A047F-225F-40F7-BE85-89885BC27395}"/>
    <cellStyle name="x_Sovereign Bonds 060705 (version 1)_Peninsula_0510_Orc SCGR" xfId="10496" xr:uid="{71B7AE12-C345-450F-8249-333C589CA7D1}"/>
    <cellStyle name="x_Sovereign Bonds 060705 (version 1)_Península_Financiamentos Aliansce2" xfId="10497" xr:uid="{FF7FFD47-55F8-4399-A889-7C0024FFE6DE}"/>
    <cellStyle name="x_Sovereign Bonds 060705 (version 1)_Península_Financiamentos Aliansce3" xfId="10498" xr:uid="{55E95B7D-8BF8-454F-A05B-CA57361A3E88}"/>
    <cellStyle name="x_Sovereign Bonds 060705 (version 1)_Península_Orc SCGR" xfId="10499" xr:uid="{387ED48E-47B3-4AE4-9A4C-5F68E6994841}"/>
    <cellStyle name="x_Sovereign Bonds 060705 (version 1)_Resumo Juros e Variações" xfId="10500" xr:uid="{017BA46F-056D-436A-81FF-D94204B9E60D}"/>
    <cellStyle name="x_Sovereign Bonds 060705 (version 1)_Resumo Juros e Variações_Financiamentos Aliansce2" xfId="10501" xr:uid="{4016AEFA-BBD9-44E5-AF7B-61427346A316}"/>
    <cellStyle name="x_Sovereign Bonds 060705 (version 1)_Resumo Juros e Variações_Financiamentos Aliansce3" xfId="10502" xr:uid="{040FE4F1-D7FB-4038-AE8D-C21A507BB3DB}"/>
    <cellStyle name="x_Sovereign Bonds 060705 (version 1)_Resumo Juros e Variações_Orc SCGR" xfId="10503" xr:uid="{9AA1E191-0AC2-41ED-AAA9-87B49E16AA8C}"/>
    <cellStyle name="x_Sovereign Bonds 060705_1" xfId="10504" xr:uid="{FFC64DB3-4A09-43D8-AB32-B38315157C3F}"/>
    <cellStyle name="x_Sovereign Bonds 060705_1_01 NET DCF Model" xfId="10505" xr:uid="{C808E1D5-2E6B-4203-9617-6F6ED554587C}"/>
    <cellStyle name="x_Sovereign Bonds 060705_1_03 Embratel DCF Model_Loscos" xfId="10506" xr:uid="{9CD79924-0986-4C23-81A6-F733895B0C95}"/>
    <cellStyle name="x_Sovereign Bonds 060705_1_03 Embratel DCF Model_Loscos_base DCF" xfId="10507" xr:uid="{CAEBA661-2981-48CC-9B3E-6B26EF42456C}"/>
    <cellStyle name="x_Sovereign Bonds 060705_1_03 Embratel DCF Model_Loscos_Corporate Model_base case" xfId="10508" xr:uid="{5D3A159B-9DF5-432A-A16D-18FD0998C4F7}"/>
    <cellStyle name="x_Sovereign Bonds 060705_1_03 Embratel DCF Model_Loscos_Current Malls" xfId="10509" xr:uid="{5B66A9A1-44B4-4737-9732-67A96238C221}"/>
    <cellStyle name="x_Sovereign Bonds 060705_1_03 Embratel DCF Model_Loscos_Financiamentos Aliansce2" xfId="10510" xr:uid="{370F667A-D311-45EB-B84C-9BCF43BCBB6F}"/>
    <cellStyle name="x_Sovereign Bonds 060705_1_03 Embratel DCF Model_Loscos_Financiamentos Aliansce3" xfId="10511" xr:uid="{9661EB79-A60E-4723-A018-3BE1204DEEA7}"/>
    <cellStyle name="x_Sovereign Bonds 060705_1_03 Embratel DCF Model_Loscos_Modelo BRMalls_Carraz" xfId="10512" xr:uid="{E913DECB-8E82-4754-85D8-538C075C19F4}"/>
    <cellStyle name="x_Sovereign Bonds 060705_1_03 Embratel DCF Model_Loscos_Modelo em construçào_FINANCIALS thiago" xfId="10513" xr:uid="{22A0E1E8-02F2-4A8A-A5D5-2FBA5E156CFA}"/>
    <cellStyle name="x_Sovereign Bonds 060705_1_03 Embratel DCF Model_Loscos_Orc SCGR" xfId="10514" xr:uid="{B81644E9-315D-4190-BD8A-ACA57BE5F093}"/>
    <cellStyle name="x_Sovereign Bonds 060705_1_03 Embratel DCF Model_Loscos_Orçamento 2009_Cash  Funding" xfId="10515" xr:uid="{970057E6-D572-4E9B-94A7-3554A31BECD5}"/>
    <cellStyle name="x_Sovereign Bonds 060705_1_05 NET DCF Model" xfId="10516" xr:uid="{C61D984B-987D-4EB3-8CC2-003ED810A52F}"/>
    <cellStyle name="x_Sovereign Bonds 060705_1_05 TMX Brazil DCF Model" xfId="10517" xr:uid="{D86EEF67-4499-4A5B-8AC1-C71E29A89E58}"/>
    <cellStyle name="x_Sovereign Bonds 060705_1_base DCF" xfId="10518" xr:uid="{C400EEDC-FE26-4EA6-9847-71E55DC017F3}"/>
    <cellStyle name="x_Sovereign Bonds 060705_1_Consolidação" xfId="10519" xr:uid="{7047ABEE-863B-47C7-BFCB-96F010E1D901}"/>
    <cellStyle name="x_Sovereign Bonds 060705_1_Consolidação IMOB" xfId="10520" xr:uid="{4E037021-9A70-470B-A34D-1CB1A4F3ACB5}"/>
    <cellStyle name="x_Sovereign Bonds 060705_1_Consolidação IMOB_Financiamentos Aliansce2" xfId="10521" xr:uid="{BB520079-3B8C-4343-B6DC-40D58DEFA354}"/>
    <cellStyle name="x_Sovereign Bonds 060705_1_Consolidação IMOB_Financiamentos Aliansce3" xfId="10522" xr:uid="{8AB5BC63-14F6-4462-B6B9-9C97D43B5978}"/>
    <cellStyle name="x_Sovereign Bonds 060705_1_Consolidação IMOB_Orc SCGR" xfId="10523" xr:uid="{B623DB07-7C19-451F-AC77-EAB627E12FBB}"/>
    <cellStyle name="x_Sovereign Bonds 060705_1_Consolidação_Financiamentos Aliansce2" xfId="10524" xr:uid="{A45290AD-1EFB-4A62-99FE-59C31AE24C8C}"/>
    <cellStyle name="x_Sovereign Bonds 060705_1_Consolidação_Financiamentos Aliansce3" xfId="10525" xr:uid="{76AA5D87-1D90-4D65-9593-3D9B3C363FB9}"/>
    <cellStyle name="x_Sovereign Bonds 060705_1_Consolidação_Orc SCGR" xfId="10526" xr:uid="{FC765E6E-7D78-424B-A143-2FC19FF4BF8A}"/>
    <cellStyle name="x_Sovereign Bonds 060705_1_Corporate Model_base case" xfId="10527" xr:uid="{56D13240-72F6-4C66-A7E1-82BFBDF91917}"/>
    <cellStyle name="x_Sovereign Bonds 060705_1_Current Malls" xfId="10528" xr:uid="{1AA01928-E85C-4758-87D1-BE4D790C00BF}"/>
    <cellStyle name="x_Sovereign Bonds 060705_1_Estudo de Viabilidade -IMOB Henri" xfId="10529" xr:uid="{44122EAD-F775-47D7-B8BF-83E2E6D8C1AE}"/>
    <cellStyle name="x_Sovereign Bonds 060705_1_Estudo de Viabilidade -IMOB Henri_Financiamentos Aliansce2" xfId="10530" xr:uid="{469F8D7C-0A48-4BB9-A288-91B4B486DD5B}"/>
    <cellStyle name="x_Sovereign Bonds 060705_1_Estudo de Viabilidade -IMOB Henri_Financiamentos Aliansce3" xfId="10531" xr:uid="{AB90CB87-124A-424E-B411-72AB9F7346DB}"/>
    <cellStyle name="x_Sovereign Bonds 060705_1_Estudo de Viabilidade -IMOB Henri_Orc SCGR" xfId="10532" xr:uid="{074C80AD-97E5-487D-A96A-619697B7FCCE}"/>
    <cellStyle name="x_Sovereign Bonds 060705_1_Financiamentos Aliansce2" xfId="10533" xr:uid="{8AEE61FC-7A03-4674-B2BA-8C237253ABDF}"/>
    <cellStyle name="x_Sovereign Bonds 060705_1_Financiamentos Aliansce3" xfId="10534" xr:uid="{55A60E96-A166-44FF-BC26-BCD7BD42571D}"/>
    <cellStyle name="x_Sovereign Bonds 060705_1_FP 100" xfId="10535" xr:uid="{08B4DE31-0D52-4F91-89A8-A4402665CD9D}"/>
    <cellStyle name="x_Sovereign Bonds 060705_1_FP 100_Financiamentos Aliansce2" xfId="10536" xr:uid="{90626981-82CC-4A5E-B72D-BE8AEE199F56}"/>
    <cellStyle name="x_Sovereign Bonds 060705_1_FP 100_Financiamentos Aliansce3" xfId="10537" xr:uid="{C1D2D25A-3273-46DF-8D5E-7928075A9985}"/>
    <cellStyle name="x_Sovereign Bonds 060705_1_FP 100_Orc SCGR" xfId="10538" xr:uid="{4B6EC96F-AA51-4862-B7BA-6BD6B921D6E1}"/>
    <cellStyle name="x_Sovereign Bonds 060705_1_Modelo BRMalls_Carraz" xfId="10539" xr:uid="{4CCA37D2-AAB1-4EED-8158-04210C053F61}"/>
    <cellStyle name="x_Sovereign Bonds 060705_1_Modelo em construçào_FINANCIALS thiago" xfId="10540" xr:uid="{FDC39934-E31D-4811-8129-C2D200B48C6E}"/>
    <cellStyle name="x_Sovereign Bonds 060705_1_Orc SCGR" xfId="10541" xr:uid="{B5CC79B8-C713-4FEC-9C2C-C9AE118ED94A}"/>
    <cellStyle name="x_Sovereign Bonds 060705_1_Orçamento 2009_Cash  Funding" xfId="10542" xr:uid="{969F5254-EBDC-4E33-B386-8C14EB5C90AD}"/>
    <cellStyle name="x_Sovereign Bonds 060705_1_Península" xfId="10543" xr:uid="{9414559B-CFCF-4E6E-8E1B-2E2289C86D9B}"/>
    <cellStyle name="x_Sovereign Bonds 060705_1_Peninsula_0510" xfId="10544" xr:uid="{50B67E4B-04FF-48F0-BE42-8DD63E3904EB}"/>
    <cellStyle name="x_Sovereign Bonds 060705_1_Peninsula_0510_Financiamentos Aliansce2" xfId="10545" xr:uid="{581928DE-C7EA-4F3E-A8FA-6684B610413F}"/>
    <cellStyle name="x_Sovereign Bonds 060705_1_Peninsula_0510_Financiamentos Aliansce3" xfId="10546" xr:uid="{1E9335CF-822E-494C-89A2-E1753700A6CD}"/>
    <cellStyle name="x_Sovereign Bonds 060705_1_Peninsula_0510_Orc SCGR" xfId="10547" xr:uid="{0331C305-BD66-4386-9F9E-4F7B8A73E194}"/>
    <cellStyle name="x_Sovereign Bonds 060705_1_Península_Financiamentos Aliansce2" xfId="10548" xr:uid="{0C462FCC-FED3-4F24-BD89-FB3FD7934A91}"/>
    <cellStyle name="x_Sovereign Bonds 060705_1_Península_Financiamentos Aliansce3" xfId="10549" xr:uid="{174C2BE9-9199-4977-AA58-A8E90D227E6E}"/>
    <cellStyle name="x_Sovereign Bonds 060705_1_Península_Orc SCGR" xfId="10550" xr:uid="{F1927903-6EFF-4223-837D-DF16D555FE4D}"/>
    <cellStyle name="x_Sovereign Bonds 060705_1_Resumo Juros e Variações" xfId="10551" xr:uid="{B31583AB-5F65-4D17-8570-63E92B82A207}"/>
    <cellStyle name="x_Sovereign Bonds 060705_1_Resumo Juros e Variações_Financiamentos Aliansce2" xfId="10552" xr:uid="{2564EEA8-0F4B-4CF3-B5C6-85290C77C689}"/>
    <cellStyle name="x_Sovereign Bonds 060705_1_Resumo Juros e Variações_Financiamentos Aliansce3" xfId="10553" xr:uid="{CE8121A0-F31D-49B1-A662-E99FA7DC95DC}"/>
    <cellStyle name="x_Sovereign Bonds 060705_1_Resumo Juros e Variações_Orc SCGR" xfId="10554" xr:uid="{74EED6E6-C046-4EB9-826B-A838851F8318}"/>
    <cellStyle name="x_Sovereign Bonds 060705_base DCF" xfId="10555" xr:uid="{0490E67A-C432-4852-8392-46796D441F08}"/>
    <cellStyle name="x_Sovereign Bonds 060705_Corporate Model_base case" xfId="10556" xr:uid="{15E1FF5F-855D-4924-8C74-79790C24B9D6}"/>
    <cellStyle name="x_Sovereign Bonds 060705_Current Malls" xfId="10557" xr:uid="{97DBDE9F-5116-47D0-957C-CAE40F4E3A24}"/>
    <cellStyle name="x_Sovereign Bonds 060705_Financiamentos Aliansce2" xfId="10558" xr:uid="{6AD0C9E6-0D3D-4030-8590-19B836DD2E85}"/>
    <cellStyle name="x_Sovereign Bonds 060705_Financiamentos Aliansce3" xfId="10559" xr:uid="{83FBBAB2-4D45-4A52-A93A-2BCC7F2EE56B}"/>
    <cellStyle name="x_Sovereign Bonds 060705_Modelo BRMalls_Carraz" xfId="10560" xr:uid="{3C1A0785-21F8-4E39-977C-ED6D9CFA4B63}"/>
    <cellStyle name="x_Sovereign Bonds 060705_Modelo em construçào_FINANCIALS thiago" xfId="10561" xr:uid="{6338D3D9-2BA9-4500-96B4-BE05B93D641E}"/>
    <cellStyle name="x_Sovereign Bonds 060705_Orc SCGR" xfId="10562" xr:uid="{BE0E91B6-FF9E-46A3-8D2D-FDC356342A15}"/>
    <cellStyle name="x_Sovereign Bonds 060705_Orçamento 2009_Cash  Funding" xfId="10563" xr:uid="{6B010875-8441-438E-8EE0-E2EF70BA441A}"/>
    <cellStyle name="year" xfId="10564" xr:uid="{5A190146-0610-4A50-8D2D-C45E957D4037}"/>
    <cellStyle name="year 2" xfId="10565" xr:uid="{CA744570-5FE7-43CA-8934-08FA165652A8}"/>
    <cellStyle name="year 2 2" xfId="17015" xr:uid="{687FF77E-D974-4912-A699-DEDA8DBDA55B}"/>
    <cellStyle name="year 3" xfId="17014" xr:uid="{4D1E63E8-762C-4A45-8F7B-A66EDF4AB6BB}"/>
    <cellStyle name="YearlyColumn" xfId="10566" xr:uid="{FFFF7565-29E7-496C-9E87-60EA24992354}"/>
    <cellStyle name="YearlyColumn 2" xfId="10567" xr:uid="{CF830F68-1EDB-412D-B61F-7F17E14FE053}"/>
    <cellStyle name="Yen" xfId="10568" xr:uid="{FF787E12-6B8B-4761-AC8B-FA5CE031BD6D}"/>
  </cellStyles>
  <dxfs count="2">
    <dxf>
      <fill>
        <patternFill>
          <bgColor theme="4" tint="0.59996337778862885"/>
        </patternFill>
      </fill>
    </dxf>
    <dxf>
      <font>
        <color theme="0"/>
      </font>
      <fill>
        <patternFill>
          <bgColor theme="3"/>
        </patternFill>
      </fill>
      <border>
        <left style="thin">
          <color auto="1"/>
        </left>
        <right style="thin">
          <color auto="1"/>
        </right>
        <top style="thin">
          <color auto="1"/>
        </top>
        <bottom style="thin">
          <color auto="1"/>
        </bottom>
        <vertical style="hair">
          <color auto="1"/>
        </vertical>
        <horizontal style="hair">
          <color auto="1"/>
        </horizontal>
      </border>
    </dxf>
  </dxfs>
  <tableStyles count="1" defaultTableStyle="TableStyleMedium2" defaultPivotStyle="PivotStyleLight16">
    <tableStyle name="Estilo de Tabela 1" pivot="0" count="2" xr9:uid="{F7F503E5-0746-4F92-81D8-85D0642BA54A}">
      <tableStyleElement type="headerRow" dxfId="1"/>
      <tableStyleElement type="firstRowStripe" dxfId="0"/>
    </tableStyle>
  </tableStyles>
  <colors>
    <mruColors>
      <color rgb="FF92D050"/>
      <color rgb="FF00A0D7"/>
      <color rgb="FF88B0CC"/>
      <color rgb="FF0A4263"/>
      <color rgb="FFA60C4F"/>
      <color rgb="FFC26288"/>
      <color rgb="FFDCEDF4"/>
      <color rgb="FFF2F2F2"/>
      <color rgb="FF8EB9BE"/>
      <color rgb="FF97C7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190497</xdr:rowOff>
    </xdr:from>
    <xdr:to>
      <xdr:col>4</xdr:col>
      <xdr:colOff>113266</xdr:colOff>
      <xdr:row>5</xdr:row>
      <xdr:rowOff>9522</xdr:rowOff>
    </xdr:to>
    <xdr:pic>
      <xdr:nvPicPr>
        <xdr:cNvPr id="3" name="Picture 2">
          <a:extLst>
            <a:ext uri="{FF2B5EF4-FFF2-40B4-BE49-F238E27FC236}">
              <a16:creationId xmlns:a16="http://schemas.microsoft.com/office/drawing/2014/main" id="{D9AD919E-040E-4317-91F1-EB0F000C7B7A}"/>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90497"/>
          <a:ext cx="1942066"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1928619</xdr:colOff>
      <xdr:row>5</xdr:row>
      <xdr:rowOff>9525</xdr:rowOff>
    </xdr:to>
    <xdr:pic>
      <xdr:nvPicPr>
        <xdr:cNvPr id="3" name="Picture 2">
          <a:extLst>
            <a:ext uri="{FF2B5EF4-FFF2-40B4-BE49-F238E27FC236}">
              <a16:creationId xmlns:a16="http://schemas.microsoft.com/office/drawing/2014/main" id="{D425D0EC-6C5A-4479-B0F2-B51AEC12768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90500"/>
          <a:ext cx="1931981" cy="771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C4E88B0F-9730-48B5-8717-BE8293F92F8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C1F00138-5F47-4934-A2CE-F5F1E02A3E6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99819</xdr:colOff>
      <xdr:row>4</xdr:row>
      <xdr:rowOff>114300</xdr:rowOff>
    </xdr:to>
    <xdr:pic>
      <xdr:nvPicPr>
        <xdr:cNvPr id="4" name="Picture 3">
          <a:extLst>
            <a:ext uri="{FF2B5EF4-FFF2-40B4-BE49-F238E27FC236}">
              <a16:creationId xmlns:a16="http://schemas.microsoft.com/office/drawing/2014/main" id="{53193AA7-00B5-441B-A4AC-374C059E30C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23825"/>
          <a:ext cx="1928619" cy="771525"/>
        </a:xfrm>
        <a:prstGeom prst="rect">
          <a:avLst/>
        </a:prstGeom>
      </xdr:spPr>
    </xdr:pic>
    <xdr:clientData/>
  </xdr:twoCellAnchor>
  <xdr:twoCellAnchor>
    <xdr:from>
      <xdr:col>1</xdr:col>
      <xdr:colOff>0</xdr:colOff>
      <xdr:row>10</xdr:row>
      <xdr:rowOff>0</xdr:rowOff>
    </xdr:from>
    <xdr:to>
      <xdr:col>15</xdr:col>
      <xdr:colOff>493059</xdr:colOff>
      <xdr:row>56</xdr:row>
      <xdr:rowOff>139162</xdr:rowOff>
    </xdr:to>
    <xdr:sp macro="" textlink="">
      <xdr:nvSpPr>
        <xdr:cNvPr id="5" name="Retângulo 13">
          <a:extLst>
            <a:ext uri="{FF2B5EF4-FFF2-40B4-BE49-F238E27FC236}">
              <a16:creationId xmlns:a16="http://schemas.microsoft.com/office/drawing/2014/main" id="{002DF132-5F06-4883-A873-06257C90F918}"/>
            </a:ext>
          </a:extLst>
        </xdr:cNvPr>
        <xdr:cNvSpPr/>
      </xdr:nvSpPr>
      <xdr:spPr>
        <a:xfrm>
          <a:off x="112059" y="1792941"/>
          <a:ext cx="8964706" cy="8935780"/>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spcAft>
              <a:spcPts val="800"/>
            </a:spcAft>
          </a:pPr>
          <a:r>
            <a:rPr lang="pt-BR" sz="1200" b="1">
              <a:solidFill>
                <a:schemeClr val="bg2">
                  <a:lumMod val="25000"/>
                </a:schemeClr>
              </a:solidFill>
              <a:latin typeface="Compasse" panose="020B0606020203040204" pitchFamily="34" charset="0"/>
              <a:ea typeface="Calibri" panose="020F0502020204030204" pitchFamily="34" charset="0"/>
            </a:rPr>
            <a:t>Área Bruta Locável (ABL)</a:t>
          </a:r>
          <a:r>
            <a:rPr lang="pt-BR" sz="1200">
              <a:solidFill>
                <a:schemeClr val="bg2">
                  <a:lumMod val="25000"/>
                </a:schemeClr>
              </a:solidFill>
              <a:latin typeface="Compasse ExtraLight" panose="020B0406020203040204" pitchFamily="34" charset="0"/>
              <a:ea typeface="Calibri" panose="020F0502020204030204" pitchFamily="34" charset="0"/>
            </a:rPr>
            <a:t>: Equivalente à soma de toda a área disponível para a locação nos shopping centers, exceto merchandising.</a:t>
          </a:r>
        </a:p>
        <a:p>
          <a:pPr algn="just">
            <a:spcAft>
              <a:spcPts val="800"/>
            </a:spcAft>
          </a:pPr>
          <a:r>
            <a:rPr lang="pt-BR" sz="1200" b="1">
              <a:solidFill>
                <a:schemeClr val="bg2">
                  <a:lumMod val="25000"/>
                </a:schemeClr>
              </a:solidFill>
              <a:latin typeface="Compasse" panose="020B0606020203040204" pitchFamily="34" charset="0"/>
            </a:rPr>
            <a:t>ABL Própria: </a:t>
          </a:r>
          <a:r>
            <a:rPr lang="pt-BR" sz="1200">
              <a:solidFill>
                <a:schemeClr val="bg2">
                  <a:lumMod val="25000"/>
                </a:schemeClr>
              </a:solidFill>
              <a:latin typeface="Compasse ExtraLight" panose="020B0406020203040204" pitchFamily="34" charset="0"/>
              <a:ea typeface="Calibri" panose="020F0502020204030204" pitchFamily="34" charset="0"/>
            </a:rPr>
            <a:t>ABL total ponderada pela participação do Fundo em cada shopping.</a:t>
          </a:r>
        </a:p>
        <a:p>
          <a:pPr algn="just">
            <a:spcAft>
              <a:spcPts val="800"/>
            </a:spcAft>
          </a:pPr>
          <a:r>
            <a:rPr lang="pt-BR" sz="1200" b="1">
              <a:solidFill>
                <a:schemeClr val="bg2">
                  <a:lumMod val="25000"/>
                </a:schemeClr>
              </a:solidFill>
              <a:latin typeface="Compasse" panose="020B0606020203040204" pitchFamily="34" charset="0"/>
            </a:rPr>
            <a:t>ABRASCE: </a:t>
          </a:r>
          <a:r>
            <a:rPr lang="pt-BR" sz="1200">
              <a:solidFill>
                <a:schemeClr val="bg2">
                  <a:lumMod val="25000"/>
                </a:schemeClr>
              </a:solidFill>
              <a:latin typeface="Compasse ExtraLight" panose="020B0406020203040204" pitchFamily="34" charset="0"/>
              <a:ea typeface="Calibri" panose="020F0502020204030204" pitchFamily="34" charset="0"/>
            </a:rPr>
            <a:t>Associação Brasileira de Shopping Centers.</a:t>
          </a:r>
        </a:p>
        <a:p>
          <a:pPr algn="just">
            <a:spcAft>
              <a:spcPts val="800"/>
            </a:spcAft>
          </a:pPr>
          <a:r>
            <a:rPr lang="pt-BR" sz="1200" b="1">
              <a:solidFill>
                <a:schemeClr val="bg2">
                  <a:lumMod val="25000"/>
                </a:schemeClr>
              </a:solidFill>
              <a:latin typeface="Compasse" panose="020B0606020203040204" pitchFamily="34" charset="0"/>
            </a:rPr>
            <a:t>Aluguel mínimo ou aluguel base: </a:t>
          </a:r>
          <a:r>
            <a:rPr lang="pt-BR" sz="1200">
              <a:solidFill>
                <a:schemeClr val="bg2">
                  <a:lumMod val="25000"/>
                </a:schemeClr>
              </a:solidFill>
              <a:latin typeface="Compasse ExtraLight" panose="020B0406020203040204" pitchFamily="34" charset="0"/>
              <a:ea typeface="Calibri" panose="020F0502020204030204" pitchFamily="34" charset="0"/>
            </a:rPr>
            <a:t>é o aluguel mínimo do contrato de locação de um lojista. </a:t>
          </a:r>
        </a:p>
        <a:p>
          <a:pPr algn="just">
            <a:spcAft>
              <a:spcPts val="800"/>
            </a:spcAft>
          </a:pPr>
          <a:r>
            <a:rPr lang="pt-BR" sz="1200" b="1">
              <a:solidFill>
                <a:schemeClr val="bg2">
                  <a:lumMod val="25000"/>
                </a:schemeClr>
              </a:solidFill>
              <a:latin typeface="Compasse" panose="020B0606020203040204" pitchFamily="34" charset="0"/>
            </a:rPr>
            <a:t>Aluguel percentual ou aluguel complementar: </a:t>
          </a:r>
          <a:r>
            <a:rPr lang="pt-BR" sz="1200">
              <a:solidFill>
                <a:schemeClr val="bg2">
                  <a:lumMod val="25000"/>
                </a:schemeClr>
              </a:solidFill>
              <a:latin typeface="Compasse ExtraLight" panose="020B0406020203040204" pitchFamily="34" charset="0"/>
              <a:ea typeface="Calibri" panose="020F0502020204030204" pitchFamily="34" charset="0"/>
            </a:rPr>
            <a:t>É a diferença (quando positiva) entre o aluguel mínimo e o aluguel com base em porcentagem de vendas paga como aluguel.</a:t>
          </a:r>
        </a:p>
        <a:p>
          <a:pPr algn="just">
            <a:spcAft>
              <a:spcPts val="800"/>
            </a:spcAft>
          </a:pPr>
          <a:r>
            <a:rPr lang="pt-BR" sz="1200" b="1">
              <a:solidFill>
                <a:schemeClr val="bg2">
                  <a:lumMod val="25000"/>
                </a:schemeClr>
              </a:solidFill>
              <a:latin typeface="Compasse" panose="020B0606020203040204" pitchFamily="34" charset="0"/>
            </a:rPr>
            <a:t>Âncoras</a:t>
          </a:r>
          <a:r>
            <a:rPr lang="pt-BR" sz="1200">
              <a:solidFill>
                <a:schemeClr val="bg2">
                  <a:lumMod val="25000"/>
                </a:schemeClr>
              </a:solidFill>
              <a:latin typeface="Compasse ExtraLight" panose="020B0406020203040204" pitchFamily="34" charset="0"/>
              <a:ea typeface="Calibri" panose="020F0502020204030204" pitchFamily="34" charset="0"/>
            </a:rPr>
            <a:t>: grandes lojas conhecidas pelo público que atraem os consumidores ao shopping, gerando fluxo destes em demais áreas do shopping center.</a:t>
          </a:r>
        </a:p>
        <a:p>
          <a:pPr algn="just">
            <a:spcAft>
              <a:spcPts val="800"/>
            </a:spcAft>
          </a:pPr>
          <a:r>
            <a:rPr lang="pt-BR" sz="1200" b="1">
              <a:solidFill>
                <a:schemeClr val="bg2">
                  <a:lumMod val="25000"/>
                </a:schemeClr>
              </a:solidFill>
              <a:latin typeface="Compasse" panose="020B0606020203040204" pitchFamily="34" charset="0"/>
            </a:rPr>
            <a:t>B3: Brasil Bolsa Balcão S.A. </a:t>
          </a:r>
          <a:r>
            <a:rPr lang="pt-BR" sz="1200">
              <a:solidFill>
                <a:schemeClr val="bg2">
                  <a:lumMod val="25000"/>
                </a:schemeClr>
              </a:solidFill>
              <a:latin typeface="Compasse ExtraLight" panose="020B0406020203040204" pitchFamily="34" charset="0"/>
              <a:ea typeface="Calibri" panose="020F0502020204030204" pitchFamily="34" charset="0"/>
            </a:rPr>
            <a:t>- Bolsa de Valores, Mercadorias, Futuros e Mercado Balcão.</a:t>
          </a:r>
        </a:p>
        <a:p>
          <a:pPr algn="just">
            <a:spcAft>
              <a:spcPts val="800"/>
            </a:spcAft>
          </a:pPr>
          <a:r>
            <a:rPr lang="pt-BR" sz="1200" b="1">
              <a:solidFill>
                <a:schemeClr val="bg2">
                  <a:lumMod val="25000"/>
                </a:schemeClr>
              </a:solidFill>
              <a:latin typeface="Compasse" panose="020B0606020203040204" pitchFamily="34" charset="0"/>
            </a:rPr>
            <a:t>Benfeitorias: </a:t>
          </a:r>
          <a:r>
            <a:rPr lang="pt-BR" sz="1200">
              <a:solidFill>
                <a:schemeClr val="bg2">
                  <a:lumMod val="25000"/>
                </a:schemeClr>
              </a:solidFill>
              <a:latin typeface="Compasse ExtraLight" panose="020B0406020203040204" pitchFamily="34" charset="0"/>
              <a:ea typeface="Calibri" panose="020F0502020204030204" pitchFamily="34" charset="0"/>
            </a:rPr>
            <a:t>obras realizadas nos imóveis com objetivo de melhorar a condição do ativo.</a:t>
          </a:r>
        </a:p>
        <a:p>
          <a:pPr algn="just">
            <a:spcAft>
              <a:spcPts val="800"/>
            </a:spcAft>
          </a:pPr>
          <a:r>
            <a:rPr lang="pt-BR" sz="1200" b="1">
              <a:solidFill>
                <a:schemeClr val="bg2">
                  <a:lumMod val="25000"/>
                </a:schemeClr>
              </a:solidFill>
              <a:latin typeface="Compasse" panose="020B0606020203040204" pitchFamily="34" charset="0"/>
            </a:rPr>
            <a:t>CDI: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Depósito Interbancário, é a remuneração dos empréstimos realizados entre bancos diariamente e usada como referência a diversos investimentos.</a:t>
          </a:r>
        </a:p>
        <a:p>
          <a:pPr algn="just">
            <a:spcAft>
              <a:spcPts val="800"/>
            </a:spcAft>
          </a:pPr>
          <a:r>
            <a:rPr lang="pt-BR" sz="1200" b="1">
              <a:solidFill>
                <a:schemeClr val="bg2">
                  <a:lumMod val="25000"/>
                </a:schemeClr>
              </a:solidFill>
              <a:latin typeface="Compasse" panose="020B0606020203040204" pitchFamily="34" charset="0"/>
            </a:rPr>
            <a:t>CRI: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Recebíveis Imobiliários,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Encargos de lojas vagas: </a:t>
          </a:r>
          <a:r>
            <a:rPr lang="pt-BR" sz="1200">
              <a:solidFill>
                <a:schemeClr val="bg2">
                  <a:lumMod val="25000"/>
                </a:schemeClr>
              </a:solidFill>
              <a:latin typeface="Compasse ExtraLight" panose="020B0406020203040204" pitchFamily="34" charset="0"/>
              <a:ea typeface="Calibri" panose="020F0502020204030204" pitchFamily="34" charset="0"/>
            </a:rPr>
            <a:t>despesas de lojas vagas pagas pelo proprietário e que englobam todo o custo de condomínio rateado para a loja.</a:t>
          </a:r>
        </a:p>
        <a:p>
          <a:pPr algn="just">
            <a:spcAft>
              <a:spcPts val="800"/>
            </a:spcAft>
          </a:pPr>
          <a:r>
            <a:rPr lang="pt-BR" sz="1200" b="1">
              <a:solidFill>
                <a:schemeClr val="bg2">
                  <a:lumMod val="25000"/>
                </a:schemeClr>
              </a:solidFill>
              <a:latin typeface="Compasse" panose="020B0606020203040204" pitchFamily="34" charset="0"/>
            </a:rPr>
            <a:t>Encargos contratuais: </a:t>
          </a:r>
          <a:r>
            <a:rPr lang="pt-BR" sz="1200">
              <a:solidFill>
                <a:schemeClr val="bg2">
                  <a:lumMod val="25000"/>
                </a:schemeClr>
              </a:solidFill>
              <a:latin typeface="Compasse ExtraLight" panose="020B0406020203040204" pitchFamily="34" charset="0"/>
              <a:ea typeface="Calibri" panose="020F0502020204030204" pitchFamily="34" charset="0"/>
            </a:rPr>
            <a:t>parte de despesas de lojas locadas que são pagas pelo proprietário devido a negociações específicas com determinados locatários.</a:t>
          </a:r>
        </a:p>
        <a:p>
          <a:pPr algn="just">
            <a:spcAft>
              <a:spcPts val="800"/>
            </a:spcAft>
          </a:pPr>
          <a:r>
            <a:rPr lang="pt-BR" sz="1200" b="1">
              <a:solidFill>
                <a:schemeClr val="bg2">
                  <a:lumMod val="25000"/>
                </a:schemeClr>
              </a:solidFill>
              <a:latin typeface="Compasse" panose="020B0606020203040204" pitchFamily="34" charset="0"/>
            </a:rPr>
            <a:t>FFO: </a:t>
          </a:r>
          <a:r>
            <a:rPr lang="pt-BR" sz="1200">
              <a:solidFill>
                <a:schemeClr val="bg2">
                  <a:lumMod val="25000"/>
                </a:schemeClr>
              </a:solidFill>
              <a:latin typeface="Compasse ExtraLight" panose="020B0406020203040204" pitchFamily="34" charset="0"/>
              <a:ea typeface="Calibri" panose="020F0502020204030204" pitchFamily="34" charset="0"/>
            </a:rPr>
            <a:t>Sigla para “Funds From Operations”, é o fluxo de caixa operacional gerado por ativos imobiliários.</a:t>
          </a:r>
        </a:p>
        <a:p>
          <a:pPr algn="just">
            <a:spcAft>
              <a:spcPts val="800"/>
            </a:spcAft>
          </a:pPr>
          <a:r>
            <a:rPr lang="pt-BR" sz="1200" b="1">
              <a:solidFill>
                <a:schemeClr val="bg2">
                  <a:lumMod val="25000"/>
                </a:schemeClr>
              </a:solidFill>
              <a:latin typeface="Compasse" panose="020B0606020203040204" pitchFamily="34" charset="0"/>
            </a:rPr>
            <a:t>IFIX: </a:t>
          </a:r>
          <a:r>
            <a:rPr lang="pt-BR" sz="1200">
              <a:solidFill>
                <a:schemeClr val="bg2">
                  <a:lumMod val="25000"/>
                </a:schemeClr>
              </a:solidFill>
              <a:latin typeface="Compasse ExtraLight" panose="020B0406020203040204" pitchFamily="34" charset="0"/>
              <a:ea typeface="Calibri" panose="020F0502020204030204" pitchFamily="34" charset="0"/>
            </a:rPr>
            <a:t>índice de Fundos Imobiliários da B3.</a:t>
          </a:r>
        </a:p>
        <a:p>
          <a:pPr algn="just">
            <a:spcAft>
              <a:spcPts val="800"/>
            </a:spcAft>
          </a:pPr>
          <a:r>
            <a:rPr lang="pt-BR" sz="1200" b="1">
              <a:solidFill>
                <a:schemeClr val="bg2">
                  <a:lumMod val="25000"/>
                </a:schemeClr>
              </a:solidFill>
              <a:latin typeface="Compasse" panose="020B0606020203040204" pitchFamily="34" charset="0"/>
            </a:rPr>
            <a:t>Inadimplência Líquida: </a:t>
          </a:r>
          <a:r>
            <a:rPr lang="pt-BR" sz="1200">
              <a:solidFill>
                <a:schemeClr val="bg2">
                  <a:lumMod val="25000"/>
                </a:schemeClr>
              </a:solidFill>
              <a:latin typeface="Compasse ExtraLight" panose="020B0406020203040204" pitchFamily="34" charset="0"/>
              <a:ea typeface="Calibri" panose="020F0502020204030204" pitchFamily="34" charset="0"/>
            </a:rPr>
            <a:t>Percentual não recebido do aluguel vencido mensalmente, considerando o recebimento de períodos anteriores.</a:t>
          </a:r>
        </a:p>
        <a:p>
          <a:pPr algn="just">
            <a:spcAft>
              <a:spcPts val="800"/>
            </a:spcAft>
          </a:pPr>
          <a:r>
            <a:rPr lang="pt-BR" sz="1200" b="1">
              <a:solidFill>
                <a:schemeClr val="bg2">
                  <a:lumMod val="25000"/>
                </a:schemeClr>
              </a:solidFill>
              <a:latin typeface="Compasse" panose="020B0606020203040204" pitchFamily="34" charset="0"/>
            </a:rPr>
            <a:t>LCI: </a:t>
          </a:r>
          <a:r>
            <a:rPr lang="pt-BR" sz="1200">
              <a:solidFill>
                <a:schemeClr val="bg2">
                  <a:lumMod val="25000"/>
                </a:schemeClr>
              </a:solidFill>
              <a:latin typeface="Compasse ExtraLight" panose="020B0406020203040204" pitchFamily="34" charset="0"/>
              <a:ea typeface="Calibri" panose="020F0502020204030204" pitchFamily="34" charset="0"/>
            </a:rPr>
            <a:t>sigla para Letra de Crédito Imobiliário,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Megalojas: </a:t>
          </a:r>
          <a:r>
            <a:rPr lang="pt-BR" sz="1200">
              <a:solidFill>
                <a:schemeClr val="bg2">
                  <a:lumMod val="25000"/>
                </a:schemeClr>
              </a:solidFill>
              <a:latin typeface="Compasse ExtraLight" panose="020B0406020203040204" pitchFamily="34" charset="0"/>
              <a:ea typeface="Calibri" panose="020F0502020204030204" pitchFamily="34" charset="0"/>
            </a:rPr>
            <a:t>lojas especializadas com área entre 500 a 999m² de ABL.</a:t>
          </a:r>
        </a:p>
        <a:p>
          <a:pPr algn="just">
            <a:spcAft>
              <a:spcPts val="800"/>
            </a:spcAft>
          </a:pPr>
          <a:r>
            <a:rPr lang="pt-BR" sz="1200" b="1">
              <a:solidFill>
                <a:schemeClr val="bg2">
                  <a:lumMod val="25000"/>
                </a:schemeClr>
              </a:solidFill>
              <a:latin typeface="Compasse" panose="020B0606020203040204" pitchFamily="34" charset="0"/>
            </a:rPr>
            <a:t>Malls: </a:t>
          </a:r>
          <a:r>
            <a:rPr lang="pt-BR" sz="1200">
              <a:solidFill>
                <a:schemeClr val="bg2">
                  <a:lumMod val="25000"/>
                </a:schemeClr>
              </a:solidFill>
              <a:latin typeface="Compasse ExtraLight" panose="020B0406020203040204" pitchFamily="34" charset="0"/>
              <a:ea typeface="Calibri" panose="020F0502020204030204" pitchFamily="34" charset="0"/>
            </a:rPr>
            <a:t>áreas comuns dos Shoppings locadas para stands e quiosques.</a:t>
          </a:r>
        </a:p>
        <a:p>
          <a:pPr algn="just">
            <a:spcAft>
              <a:spcPts val="800"/>
            </a:spcAft>
          </a:pPr>
          <a:r>
            <a:rPr lang="pt-BR" sz="1200" b="1">
              <a:solidFill>
                <a:schemeClr val="bg2">
                  <a:lumMod val="25000"/>
                </a:schemeClr>
              </a:solidFill>
              <a:latin typeface="Compasse" panose="020B0606020203040204" pitchFamily="34" charset="0"/>
            </a:rPr>
            <a:t>NOI: </a:t>
          </a:r>
          <a:r>
            <a:rPr lang="pt-BR" sz="1200">
              <a:solidFill>
                <a:schemeClr val="bg2">
                  <a:lumMod val="25000"/>
                </a:schemeClr>
              </a:solidFill>
              <a:latin typeface="Compasse ExtraLight" panose="020B0406020203040204" pitchFamily="34" charset="0"/>
              <a:ea typeface="Calibri" panose="020F0502020204030204" pitchFamily="34" charset="0"/>
            </a:rPr>
            <a:t>sigla para “Net Operating Income” ou Resultado Operacional Líquido, é o resultado após a dedução das despesas.</a:t>
          </a:r>
        </a:p>
        <a:p>
          <a:pPr algn="just">
            <a:spcAft>
              <a:spcPts val="800"/>
            </a:spcAft>
          </a:pPr>
          <a:r>
            <a:rPr lang="pt-BR" sz="1200" b="1">
              <a:solidFill>
                <a:schemeClr val="bg2">
                  <a:lumMod val="25000"/>
                </a:schemeClr>
              </a:solidFill>
              <a:latin typeface="Compasse" panose="020B0606020203040204" pitchFamily="34" charset="0"/>
            </a:rPr>
            <a:t>Operador: </a:t>
          </a:r>
          <a:r>
            <a:rPr lang="pt-BR" sz="1200">
              <a:solidFill>
                <a:schemeClr val="bg2">
                  <a:lumMod val="25000"/>
                </a:schemeClr>
              </a:solidFill>
              <a:latin typeface="Compasse ExtraLight" panose="020B0406020203040204" pitchFamily="34" charset="0"/>
              <a:ea typeface="Calibri" panose="020F0502020204030204" pitchFamily="34" charset="0"/>
            </a:rPr>
            <a:t>empresa especializada responsável pela administração do dia a dia do shopping.</a:t>
          </a:r>
        </a:p>
        <a:p>
          <a:pPr algn="just">
            <a:spcAft>
              <a:spcPts val="800"/>
            </a:spcAft>
          </a:pPr>
          <a:r>
            <a:rPr lang="pt-BR" sz="1200" b="1">
              <a:solidFill>
                <a:schemeClr val="bg2">
                  <a:lumMod val="25000"/>
                </a:schemeClr>
              </a:solidFill>
              <a:latin typeface="Compasse" panose="020B0606020203040204" pitchFamily="34" charset="0"/>
            </a:rPr>
            <a:t>Outlet: </a:t>
          </a:r>
          <a:r>
            <a:rPr lang="pt-BR" sz="1200">
              <a:solidFill>
                <a:schemeClr val="bg2">
                  <a:lumMod val="25000"/>
                </a:schemeClr>
              </a:solidFill>
              <a:latin typeface="Compasse ExtraLight" panose="020B0406020203040204" pitchFamily="34" charset="0"/>
              <a:ea typeface="Calibri" panose="020F0502020204030204" pitchFamily="34" charset="0"/>
            </a:rPr>
            <a:t>tipo especializado de shoppings centers que apresentam lojas de descontos ou de ponta de estoque.</a:t>
          </a:r>
        </a:p>
        <a:p>
          <a:pPr algn="just">
            <a:spcAft>
              <a:spcPts val="800"/>
            </a:spcAft>
          </a:pPr>
          <a:r>
            <a:rPr lang="pt-BR" sz="1200" b="1">
              <a:solidFill>
                <a:schemeClr val="bg2">
                  <a:lumMod val="25000"/>
                </a:schemeClr>
              </a:solidFill>
              <a:latin typeface="Compasse" panose="020B0606020203040204" pitchFamily="34" charset="0"/>
            </a:rPr>
            <a:t>Outras Despesas: </a:t>
          </a:r>
          <a:r>
            <a:rPr lang="pt-BR" sz="1200">
              <a:solidFill>
                <a:schemeClr val="bg2">
                  <a:lumMod val="25000"/>
                </a:schemeClr>
              </a:solidFill>
              <a:latin typeface="Compasse ExtraLight" panose="020B0406020203040204" pitchFamily="34" charset="0"/>
            </a:rPr>
            <a:t>: inclui despesas como taxa de administração, comercialização, despesas jurídicas, auditorias, tarifas bancárias, entre outras.</a:t>
          </a:r>
        </a:p>
        <a:p>
          <a:pPr algn="just">
            <a:spcAft>
              <a:spcPts val="800"/>
            </a:spcAft>
          </a:pPr>
          <a:r>
            <a:rPr lang="pt-BR" sz="1200" b="1">
              <a:solidFill>
                <a:schemeClr val="bg2">
                  <a:lumMod val="25000"/>
                </a:schemeClr>
              </a:solidFill>
              <a:latin typeface="Compasse" panose="020B0606020203040204" pitchFamily="34" charset="0"/>
            </a:rPr>
            <a:t>Outras Receitas: </a:t>
          </a:r>
          <a:r>
            <a:rPr lang="pt-BR" sz="1200">
              <a:solidFill>
                <a:schemeClr val="bg2">
                  <a:lumMod val="25000"/>
                </a:schemeClr>
              </a:solidFill>
              <a:latin typeface="Compasse ExtraLight" panose="020B0406020203040204" pitchFamily="34" charset="0"/>
            </a:rPr>
            <a:t>inclui receitas como cessão de direitos de uso (CDU), taxas de transferências, multas e juros com aluguéis atrasados entre outras.</a:t>
          </a:r>
        </a:p>
        <a:p>
          <a:pPr algn="just">
            <a:spcAft>
              <a:spcPts val="800"/>
            </a:spcAft>
          </a:pPr>
          <a:r>
            <a:rPr lang="pt-BR" sz="1200" b="1">
              <a:solidFill>
                <a:schemeClr val="bg2">
                  <a:lumMod val="25000"/>
                </a:schemeClr>
              </a:solidFill>
              <a:latin typeface="Compasse" panose="020B0606020203040204" pitchFamily="34" charset="0"/>
            </a:rPr>
            <a:t>PIB: </a:t>
          </a:r>
          <a:r>
            <a:rPr lang="pt-BR" sz="1200">
              <a:solidFill>
                <a:schemeClr val="bg2">
                  <a:lumMod val="25000"/>
                </a:schemeClr>
              </a:solidFill>
              <a:latin typeface="Compasse ExtraLight" panose="020B0406020203040204" pitchFamily="34" charset="0"/>
              <a:ea typeface="Calibri" panose="020F0502020204030204" pitchFamily="34" charset="0"/>
            </a:rPr>
            <a:t>sigla para Produto Interno Bruto, a soma de todos os bens e serviços produzidos em determinada região.</a:t>
          </a:r>
        </a:p>
        <a:p>
          <a:pPr algn="just">
            <a:spcAft>
              <a:spcPts val="800"/>
            </a:spcAft>
          </a:pPr>
          <a:r>
            <a:rPr lang="pt-BR" sz="1200" b="1">
              <a:solidFill>
                <a:schemeClr val="bg2">
                  <a:lumMod val="25000"/>
                </a:schemeClr>
              </a:solidFill>
              <a:latin typeface="Compasse" panose="020B0606020203040204" pitchFamily="34" charset="0"/>
            </a:rPr>
            <a:t>Satélites: </a:t>
          </a:r>
          <a:r>
            <a:rPr lang="pt-BR" sz="1200">
              <a:solidFill>
                <a:schemeClr val="bg2">
                  <a:lumMod val="25000"/>
                </a:schemeClr>
              </a:solidFill>
              <a:latin typeface="Compasse ExtraLight" panose="020B0406020203040204" pitchFamily="34" charset="0"/>
              <a:ea typeface="Calibri" panose="020F0502020204030204" pitchFamily="34" charset="0"/>
            </a:rPr>
            <a:t>lojas menores sem características especiais, destinadas ao comércio em geral.</a:t>
          </a:r>
        </a:p>
        <a:p>
          <a:pPr algn="just">
            <a:spcAft>
              <a:spcPts val="800"/>
            </a:spcAft>
          </a:pPr>
          <a:r>
            <a:rPr lang="pt-BR" sz="1200" b="1">
              <a:solidFill>
                <a:schemeClr val="bg2">
                  <a:lumMod val="25000"/>
                </a:schemeClr>
              </a:solidFill>
              <a:latin typeface="Compasse" panose="020B0606020203040204" pitchFamily="34" charset="0"/>
            </a:rPr>
            <a:t>Vacância: </a:t>
          </a:r>
          <a:r>
            <a:rPr lang="pt-BR" sz="1200">
              <a:solidFill>
                <a:schemeClr val="bg2">
                  <a:lumMod val="25000"/>
                </a:schemeClr>
              </a:solidFill>
              <a:latin typeface="Compasse ExtraLight" panose="020B0406020203040204" pitchFamily="34" charset="0"/>
              <a:ea typeface="Calibri" panose="020F0502020204030204" pitchFamily="34" charset="0"/>
            </a:rPr>
            <a:t>percentual não locado em relação a área bruta locável.</a:t>
          </a:r>
          <a:endParaRPr lang="pt-BR" sz="1200">
            <a:solidFill>
              <a:schemeClr val="bg2">
                <a:lumMod val="25000"/>
              </a:schemeClr>
            </a:solidFill>
            <a:latin typeface="Compasse ExtraLight" panose="020B0406020203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0B411-737C-426E-848D-ACB29C53727C}">
  <dimension ref="A1:O46"/>
  <sheetViews>
    <sheetView showGridLines="0" tabSelected="1" zoomScale="85" zoomScaleNormal="85" workbookViewId="0"/>
  </sheetViews>
  <sheetFormatPr defaultRowHeight="15"/>
  <cols>
    <col min="1" max="1" width="1.7109375" customWidth="1"/>
    <col min="2" max="16384" width="9.140625" style="54"/>
  </cols>
  <sheetData>
    <row r="1" spans="1:15">
      <c r="A1" s="4"/>
    </row>
    <row r="2" spans="1:15">
      <c r="A2" s="4"/>
    </row>
    <row r="3" spans="1:15">
      <c r="A3" s="4"/>
    </row>
    <row r="4" spans="1:15">
      <c r="A4" s="4"/>
    </row>
    <row r="5" spans="1:15">
      <c r="A5" s="4"/>
    </row>
    <row r="6" spans="1:15" ht="9" customHeight="1">
      <c r="A6" s="4"/>
    </row>
    <row r="7" spans="1:15" ht="21">
      <c r="A7" s="4"/>
      <c r="B7" s="13" t="s">
        <v>42</v>
      </c>
    </row>
    <row r="8" spans="1:15" ht="15.75">
      <c r="A8" s="4"/>
      <c r="B8" s="2"/>
    </row>
    <row r="9" spans="1:15" ht="18.75">
      <c r="A9" s="4"/>
      <c r="B9" s="14" t="s">
        <v>0</v>
      </c>
    </row>
    <row r="10" spans="1:15">
      <c r="B10" s="86" t="s">
        <v>53</v>
      </c>
      <c r="C10" s="86"/>
      <c r="D10" s="86"/>
      <c r="E10" s="86"/>
      <c r="F10" s="86"/>
      <c r="G10" s="86"/>
      <c r="H10" s="86"/>
      <c r="I10" s="86"/>
      <c r="J10" s="86"/>
      <c r="K10" s="86"/>
      <c r="L10" s="86"/>
      <c r="M10" s="86"/>
      <c r="N10" s="86"/>
      <c r="O10" s="86"/>
    </row>
    <row r="11" spans="1:15">
      <c r="B11" s="86"/>
      <c r="C11" s="86"/>
      <c r="D11" s="86"/>
      <c r="E11" s="86"/>
      <c r="F11" s="86"/>
      <c r="G11" s="86"/>
      <c r="H11" s="86"/>
      <c r="I11" s="86"/>
      <c r="J11" s="86"/>
      <c r="K11" s="86"/>
      <c r="L11" s="86"/>
      <c r="M11" s="86"/>
      <c r="N11" s="86"/>
      <c r="O11" s="86"/>
    </row>
    <row r="12" spans="1:15">
      <c r="B12" s="86"/>
      <c r="C12" s="86"/>
      <c r="D12" s="86"/>
      <c r="E12" s="86"/>
      <c r="F12" s="86"/>
      <c r="G12" s="86"/>
      <c r="H12" s="86"/>
      <c r="I12" s="86"/>
      <c r="J12" s="86"/>
      <c r="K12" s="86"/>
      <c r="L12" s="86"/>
      <c r="M12" s="86"/>
      <c r="N12" s="86"/>
      <c r="O12" s="86"/>
    </row>
    <row r="13" spans="1:15">
      <c r="B13" s="86"/>
      <c r="C13" s="86"/>
      <c r="D13" s="86"/>
      <c r="E13" s="86"/>
      <c r="F13" s="86"/>
      <c r="G13" s="86"/>
      <c r="H13" s="86"/>
      <c r="I13" s="86"/>
      <c r="J13" s="86"/>
      <c r="K13" s="86"/>
      <c r="L13" s="86"/>
      <c r="M13" s="86"/>
      <c r="N13" s="86"/>
      <c r="O13" s="86"/>
    </row>
    <row r="14" spans="1:15">
      <c r="B14" s="86"/>
      <c r="C14" s="86"/>
      <c r="D14" s="86"/>
      <c r="E14" s="86"/>
      <c r="F14" s="86"/>
      <c r="G14" s="86"/>
      <c r="H14" s="86"/>
      <c r="I14" s="86"/>
      <c r="J14" s="86"/>
      <c r="K14" s="86"/>
      <c r="L14" s="86"/>
      <c r="M14" s="86"/>
      <c r="N14" s="86"/>
      <c r="O14" s="86"/>
    </row>
    <row r="15" spans="1:15">
      <c r="B15" s="86"/>
      <c r="C15" s="86"/>
      <c r="D15" s="86"/>
      <c r="E15" s="86"/>
      <c r="F15" s="86"/>
      <c r="G15" s="86"/>
      <c r="H15" s="86"/>
      <c r="I15" s="86"/>
      <c r="J15" s="86"/>
      <c r="K15" s="86"/>
      <c r="L15" s="86"/>
      <c r="M15" s="86"/>
      <c r="N15" s="86"/>
      <c r="O15" s="86"/>
    </row>
    <row r="16" spans="1:15">
      <c r="B16" s="86"/>
      <c r="C16" s="86"/>
      <c r="D16" s="86"/>
      <c r="E16" s="86"/>
      <c r="F16" s="86"/>
      <c r="G16" s="86"/>
      <c r="H16" s="86"/>
      <c r="I16" s="86"/>
      <c r="J16" s="86"/>
      <c r="K16" s="86"/>
      <c r="L16" s="86"/>
      <c r="M16" s="86"/>
      <c r="N16" s="86"/>
      <c r="O16" s="86"/>
    </row>
    <row r="17" spans="1:5" ht="18.75">
      <c r="B17" s="14" t="s">
        <v>1</v>
      </c>
    </row>
    <row r="19" spans="1:5" ht="15.75">
      <c r="B19" s="12" t="s">
        <v>2</v>
      </c>
      <c r="E19" s="79" t="s">
        <v>43</v>
      </c>
    </row>
    <row r="20" spans="1:5" ht="7.5" customHeight="1">
      <c r="B20" s="12"/>
      <c r="E20" s="11"/>
    </row>
    <row r="21" spans="1:5" ht="15.75">
      <c r="B21" s="12" t="s">
        <v>8</v>
      </c>
      <c r="E21" s="11" t="s">
        <v>7</v>
      </c>
    </row>
    <row r="22" spans="1:5" ht="7.5" customHeight="1">
      <c r="B22" s="12"/>
      <c r="E22" s="11"/>
    </row>
    <row r="23" spans="1:5" ht="15.75">
      <c r="B23" s="12" t="s">
        <v>9</v>
      </c>
      <c r="E23" s="11" t="s">
        <v>10</v>
      </c>
    </row>
    <row r="24" spans="1:5" ht="7.5" customHeight="1">
      <c r="B24" s="12"/>
      <c r="E24" s="11"/>
    </row>
    <row r="25" spans="1:5" ht="15.75">
      <c r="B25" s="12" t="s">
        <v>11</v>
      </c>
      <c r="E25" s="11" t="s">
        <v>51</v>
      </c>
    </row>
    <row r="26" spans="1:5" ht="7.5" customHeight="1">
      <c r="B26" s="12"/>
      <c r="E26" s="11"/>
    </row>
    <row r="27" spans="1:5" ht="15.75">
      <c r="B27" s="12" t="s">
        <v>12</v>
      </c>
      <c r="E27" s="11" t="s">
        <v>13</v>
      </c>
    </row>
    <row r="28" spans="1:5" ht="7.5" customHeight="1">
      <c r="B28" s="12"/>
      <c r="E28" s="11"/>
    </row>
    <row r="29" spans="1:5" ht="15.75">
      <c r="B29" s="12" t="s">
        <v>14</v>
      </c>
      <c r="E29" s="11" t="s">
        <v>52</v>
      </c>
    </row>
    <row r="30" spans="1:5" ht="7.5" customHeight="1">
      <c r="B30" s="12"/>
      <c r="E30" s="11"/>
    </row>
    <row r="31" spans="1:5" ht="15.75">
      <c r="A31" s="4"/>
      <c r="B31" s="12" t="s">
        <v>15</v>
      </c>
      <c r="E31" s="11" t="s">
        <v>16</v>
      </c>
    </row>
    <row r="32" spans="1:5" ht="7.5" customHeight="1">
      <c r="A32" s="4"/>
      <c r="B32" s="12"/>
      <c r="E32" s="11"/>
    </row>
    <row r="33" spans="1:15" ht="15.75">
      <c r="A33" s="4"/>
      <c r="B33" s="12" t="s">
        <v>17</v>
      </c>
      <c r="E33" s="11" t="s">
        <v>18</v>
      </c>
    </row>
    <row r="34" spans="1:15" ht="15.75">
      <c r="A34" s="4"/>
      <c r="B34" s="12"/>
      <c r="E34" s="11"/>
    </row>
    <row r="35" spans="1:15" ht="7.5" customHeight="1">
      <c r="B35" s="12"/>
      <c r="E35" s="11"/>
    </row>
    <row r="36" spans="1:15" ht="15" customHeight="1">
      <c r="B36" s="85" t="s">
        <v>6</v>
      </c>
      <c r="C36" s="85"/>
      <c r="D36" s="85"/>
      <c r="E36" s="85"/>
      <c r="F36" s="85"/>
      <c r="G36" s="85"/>
      <c r="H36" s="85"/>
      <c r="I36" s="85"/>
      <c r="J36" s="85"/>
      <c r="K36" s="85"/>
      <c r="L36" s="85"/>
      <c r="M36" s="85"/>
      <c r="N36" s="85"/>
      <c r="O36" s="85"/>
    </row>
    <row r="37" spans="1:15">
      <c r="B37" s="85"/>
      <c r="C37" s="85"/>
      <c r="D37" s="85"/>
      <c r="E37" s="85"/>
      <c r="F37" s="85"/>
      <c r="G37" s="85"/>
      <c r="H37" s="85"/>
      <c r="I37" s="85"/>
      <c r="J37" s="85"/>
      <c r="K37" s="85"/>
      <c r="L37" s="85"/>
      <c r="M37" s="85"/>
      <c r="N37" s="85"/>
      <c r="O37" s="85"/>
    </row>
    <row r="38" spans="1:15">
      <c r="B38" s="85"/>
      <c r="C38" s="85"/>
      <c r="D38" s="85"/>
      <c r="E38" s="85"/>
      <c r="F38" s="85"/>
      <c r="G38" s="85"/>
      <c r="H38" s="85"/>
      <c r="I38" s="85"/>
      <c r="J38" s="85"/>
      <c r="K38" s="85"/>
      <c r="L38" s="85"/>
      <c r="M38" s="85"/>
      <c r="N38" s="85"/>
      <c r="O38" s="85"/>
    </row>
    <row r="39" spans="1:15">
      <c r="B39" s="85"/>
      <c r="C39" s="85"/>
      <c r="D39" s="85"/>
      <c r="E39" s="85"/>
      <c r="F39" s="85"/>
      <c r="G39" s="85"/>
      <c r="H39" s="85"/>
      <c r="I39" s="85"/>
      <c r="J39" s="85"/>
      <c r="K39" s="85"/>
      <c r="L39" s="85"/>
      <c r="M39" s="85"/>
      <c r="N39" s="85"/>
      <c r="O39" s="85"/>
    </row>
    <row r="40" spans="1:15">
      <c r="B40" s="85"/>
      <c r="C40" s="85"/>
      <c r="D40" s="85"/>
      <c r="E40" s="85"/>
      <c r="F40" s="85"/>
      <c r="G40" s="85"/>
      <c r="H40" s="85"/>
      <c r="I40" s="85"/>
      <c r="J40" s="85"/>
      <c r="K40" s="85"/>
      <c r="L40" s="85"/>
      <c r="M40" s="85"/>
      <c r="N40" s="85"/>
      <c r="O40" s="85"/>
    </row>
    <row r="41" spans="1:15">
      <c r="B41" s="85"/>
      <c r="C41" s="85"/>
      <c r="D41" s="85"/>
      <c r="E41" s="85"/>
      <c r="F41" s="85"/>
      <c r="G41" s="85"/>
      <c r="H41" s="85"/>
      <c r="I41" s="85"/>
      <c r="J41" s="85"/>
      <c r="K41" s="85"/>
      <c r="L41" s="85"/>
      <c r="M41" s="85"/>
      <c r="N41" s="85"/>
      <c r="O41" s="85"/>
    </row>
    <row r="42" spans="1:15">
      <c r="B42" s="85"/>
      <c r="C42" s="85"/>
      <c r="D42" s="85"/>
      <c r="E42" s="85"/>
      <c r="F42" s="85"/>
      <c r="G42" s="85"/>
      <c r="H42" s="85"/>
      <c r="I42" s="85"/>
      <c r="J42" s="85"/>
      <c r="K42" s="85"/>
      <c r="L42" s="85"/>
      <c r="M42" s="85"/>
      <c r="N42" s="85"/>
      <c r="O42" s="85"/>
    </row>
    <row r="43" spans="1:15">
      <c r="B43" s="85"/>
      <c r="C43" s="85"/>
      <c r="D43" s="85"/>
      <c r="E43" s="85"/>
      <c r="F43" s="85"/>
      <c r="G43" s="85"/>
      <c r="H43" s="85"/>
      <c r="I43" s="85"/>
      <c r="J43" s="85"/>
      <c r="K43" s="85"/>
      <c r="L43" s="85"/>
      <c r="M43" s="85"/>
      <c r="N43" s="85"/>
      <c r="O43" s="85"/>
    </row>
    <row r="44" spans="1:15">
      <c r="B44" s="85"/>
      <c r="C44" s="85"/>
      <c r="D44" s="85"/>
      <c r="E44" s="85"/>
      <c r="F44" s="85"/>
      <c r="G44" s="85"/>
      <c r="H44" s="85"/>
      <c r="I44" s="85"/>
      <c r="J44" s="85"/>
      <c r="K44" s="85"/>
      <c r="L44" s="85"/>
      <c r="M44" s="85"/>
      <c r="N44" s="85"/>
      <c r="O44" s="85"/>
    </row>
    <row r="45" spans="1:15">
      <c r="B45" s="85"/>
      <c r="C45" s="85"/>
      <c r="D45" s="85"/>
      <c r="E45" s="85"/>
      <c r="F45" s="85"/>
      <c r="G45" s="85"/>
      <c r="H45" s="85"/>
      <c r="I45" s="85"/>
      <c r="J45" s="85"/>
      <c r="K45" s="85"/>
      <c r="L45" s="85"/>
      <c r="M45" s="85"/>
      <c r="N45" s="85"/>
      <c r="O45" s="85"/>
    </row>
    <row r="46" spans="1:15">
      <c r="B46" s="85"/>
      <c r="C46" s="85"/>
      <c r="D46" s="85"/>
      <c r="E46" s="85"/>
      <c r="F46" s="85"/>
      <c r="G46" s="85"/>
      <c r="H46" s="85"/>
      <c r="I46" s="85"/>
      <c r="J46" s="85"/>
      <c r="K46" s="85"/>
      <c r="L46" s="85"/>
      <c r="M46" s="85"/>
      <c r="N46" s="85"/>
      <c r="O46" s="85"/>
    </row>
  </sheetData>
  <mergeCells count="2">
    <mergeCell ref="B36:O46"/>
    <mergeCell ref="B10:O16"/>
  </mergeCells>
  <pageMargins left="0.7" right="0.7" top="0.75" bottom="0.75" header="0.3" footer="0.3"/>
  <pageSetup paperSize="9" scale="7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65D00-3265-4FC8-9D74-E9707B436E04}">
  <dimension ref="A1:Z14"/>
  <sheetViews>
    <sheetView showGridLines="0" zoomScaleNormal="100" workbookViewId="0"/>
  </sheetViews>
  <sheetFormatPr defaultRowHeight="15"/>
  <cols>
    <col min="1" max="1" width="1.7109375" customWidth="1"/>
    <col min="2" max="2" width="47.42578125" customWidth="1"/>
    <col min="3" max="3" width="33.5703125" customWidth="1"/>
    <col min="4" max="4" width="22.42578125" customWidth="1"/>
    <col min="5" max="6" width="27.140625" customWidth="1"/>
    <col min="7" max="7" width="22.28515625" customWidth="1"/>
    <col min="8" max="8" width="36.7109375" customWidth="1"/>
    <col min="9" max="9" width="31.28515625" customWidth="1"/>
    <col min="11" max="11" width="21.85546875" customWidth="1"/>
    <col min="18" max="22" width="9.140625" style="28"/>
    <col min="23" max="25" width="9.140625" style="19"/>
    <col min="26" max="26" width="9.140625" style="28"/>
  </cols>
  <sheetData>
    <row r="1" spans="1:26">
      <c r="A1" s="4"/>
    </row>
    <row r="2" spans="1:26">
      <c r="A2" s="4"/>
    </row>
    <row r="3" spans="1:26">
      <c r="A3" s="4"/>
    </row>
    <row r="4" spans="1:26">
      <c r="A4" s="4"/>
    </row>
    <row r="5" spans="1:26">
      <c r="A5" s="4"/>
    </row>
    <row r="6" spans="1:26" s="1" customFormat="1" ht="9" customHeight="1">
      <c r="A6" s="4"/>
      <c r="R6" s="29"/>
      <c r="S6" s="29"/>
      <c r="T6" s="29"/>
      <c r="U6" s="29"/>
      <c r="V6" s="29"/>
      <c r="W6" s="30"/>
      <c r="X6" s="30"/>
      <c r="Y6" s="30"/>
      <c r="Z6" s="29"/>
    </row>
    <row r="7" spans="1:26" ht="21">
      <c r="A7" s="4"/>
      <c r="B7" s="13" t="s">
        <v>42</v>
      </c>
      <c r="C7" s="13"/>
      <c r="D7" s="13"/>
      <c r="E7" s="13"/>
      <c r="F7" s="13"/>
      <c r="G7" s="13"/>
      <c r="H7" s="13"/>
    </row>
    <row r="8" spans="1:26">
      <c r="A8" s="4"/>
      <c r="Q8" s="28"/>
      <c r="V8" s="19"/>
      <c r="Y8" s="28"/>
      <c r="Z8"/>
    </row>
    <row r="9" spans="1:26" ht="31.5" customHeight="1">
      <c r="A9" s="4"/>
      <c r="B9" s="39" t="s">
        <v>27</v>
      </c>
      <c r="C9" s="40" t="s">
        <v>66</v>
      </c>
      <c r="D9" s="40" t="s">
        <v>40</v>
      </c>
      <c r="E9" s="40" t="s">
        <v>19</v>
      </c>
      <c r="F9" s="39" t="s">
        <v>5</v>
      </c>
      <c r="G9" s="39" t="s">
        <v>28</v>
      </c>
      <c r="H9" s="41" t="s">
        <v>26</v>
      </c>
      <c r="Q9" s="28"/>
      <c r="W9" s="28"/>
      <c r="X9" s="28"/>
      <c r="Y9" s="28"/>
    </row>
    <row r="10" spans="1:26" ht="31.5" customHeight="1">
      <c r="B10" s="35" t="s">
        <v>44</v>
      </c>
      <c r="C10" s="36">
        <v>50469.4</v>
      </c>
      <c r="D10" s="80">
        <v>0.35372550000000003</v>
      </c>
      <c r="E10" s="36">
        <f>D10*C10</f>
        <v>17852.313749700003</v>
      </c>
      <c r="F10" s="37" t="s">
        <v>45</v>
      </c>
      <c r="G10" s="37" t="s">
        <v>43</v>
      </c>
      <c r="H10" s="38" t="s">
        <v>50</v>
      </c>
      <c r="Q10" s="28"/>
      <c r="W10" s="28"/>
      <c r="X10" s="28"/>
      <c r="Y10" s="28"/>
    </row>
    <row r="11" spans="1:26" ht="15.75">
      <c r="B11" s="15"/>
      <c r="C11" s="16"/>
      <c r="D11" s="16"/>
      <c r="E11" s="16"/>
      <c r="F11" s="17"/>
      <c r="G11" s="17"/>
      <c r="H11" s="18"/>
      <c r="Q11" s="28"/>
      <c r="W11" s="28"/>
      <c r="X11" s="28"/>
      <c r="Y11" s="28"/>
    </row>
    <row r="13" spans="1:26">
      <c r="B13" s="81" t="s">
        <v>71</v>
      </c>
      <c r="C13" s="81"/>
      <c r="D13" s="81"/>
      <c r="E13" s="81"/>
      <c r="F13" s="81"/>
    </row>
    <row r="14" spans="1:26">
      <c r="B14" s="81"/>
      <c r="C14" s="81"/>
      <c r="D14" s="81"/>
      <c r="E14" s="81"/>
      <c r="F14" s="81"/>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899C1-C334-4E3A-8368-74FC2A2BC55A}">
  <dimension ref="B1:W73"/>
  <sheetViews>
    <sheetView showGridLines="0" zoomScaleNormal="100" workbookViewId="0">
      <pane xSplit="6" ySplit="8" topLeftCell="G9" activePane="bottomRight" state="frozen"/>
      <selection pane="topRight" activeCell="G1" sqref="G1"/>
      <selection pane="bottomLeft" activeCell="A9" sqref="A9"/>
      <selection pane="bottomRight"/>
    </sheetView>
  </sheetViews>
  <sheetFormatPr defaultColWidth="10.7109375" defaultRowHeight="17.45" customHeight="1"/>
  <cols>
    <col min="1" max="1" width="1.7109375" style="4" customWidth="1"/>
    <col min="2" max="5" width="10.7109375" style="4"/>
    <col min="6" max="7" width="0.85546875" style="5" customWidth="1"/>
    <col min="8" max="19" width="13.5703125" style="4" customWidth="1"/>
    <col min="20" max="20" width="1.7109375" style="5" customWidth="1"/>
    <col min="21" max="21" width="13.5703125" style="4" customWidth="1"/>
    <col min="22" max="22" width="0.85546875" style="5" customWidth="1"/>
    <col min="23" max="23" width="13.5703125" style="4" customWidth="1"/>
    <col min="24" max="16384" width="10.7109375" style="4"/>
  </cols>
  <sheetData>
    <row r="1" spans="2:23" ht="9.9499999999999993" customHeight="1"/>
    <row r="2" spans="2:23" ht="17.45" customHeight="1">
      <c r="H2" s="84"/>
    </row>
    <row r="6" spans="2:23" ht="17.45" customHeight="1">
      <c r="H6" s="9"/>
      <c r="I6" s="9"/>
      <c r="J6" s="9"/>
      <c r="K6" s="9"/>
      <c r="L6" s="9"/>
      <c r="M6" s="9"/>
      <c r="N6" s="9"/>
      <c r="O6" s="9"/>
      <c r="P6" s="9"/>
      <c r="Q6" s="9"/>
      <c r="R6" s="9"/>
      <c r="S6" s="9"/>
      <c r="U6" s="9"/>
      <c r="W6" s="9"/>
    </row>
    <row r="7" spans="2:23" ht="24.95" customHeight="1">
      <c r="B7" s="23" t="s">
        <v>72</v>
      </c>
      <c r="C7" s="20"/>
      <c r="D7" s="20"/>
      <c r="E7" s="20"/>
      <c r="H7" s="22">
        <f>EDATE(S21,1)</f>
        <v>46023</v>
      </c>
      <c r="U7" s="22" t="str">
        <f>"Jan/"&amp;PROPER(TEXT(MAX($G$7:$S$7),"mmm"))&amp;"-"&amp;RIGHT(W7,2)</f>
        <v>Jan/Jan-26</v>
      </c>
      <c r="W7" s="55">
        <v>2026</v>
      </c>
    </row>
    <row r="8" spans="2:23" ht="4.5" customHeight="1">
      <c r="B8" s="3"/>
      <c r="C8" s="6"/>
      <c r="D8" s="6"/>
      <c r="E8" s="6"/>
      <c r="H8" s="8"/>
      <c r="U8" s="8"/>
      <c r="W8" s="8"/>
    </row>
    <row r="9" spans="2:23" ht="4.5" customHeight="1">
      <c r="B9" s="3"/>
      <c r="C9" s="6"/>
      <c r="D9" s="6"/>
      <c r="E9" s="6"/>
      <c r="H9" s="8"/>
      <c r="U9" s="8"/>
      <c r="W9" s="8"/>
    </row>
    <row r="10" spans="2:23" ht="17.45" customHeight="1">
      <c r="B10" s="50"/>
      <c r="C10" s="50"/>
      <c r="D10" s="50"/>
      <c r="E10" s="50"/>
      <c r="H10" s="51"/>
      <c r="U10" s="51"/>
      <c r="W10" s="51"/>
    </row>
    <row r="11" spans="2:23" ht="15.95" customHeight="1">
      <c r="B11" s="46" t="s">
        <v>32</v>
      </c>
      <c r="C11" s="46"/>
      <c r="D11" s="46"/>
      <c r="E11" s="46"/>
      <c r="H11" s="47">
        <f>+H12+H13</f>
        <v>1602575.6600000001</v>
      </c>
      <c r="U11" s="47">
        <f t="shared" ref="U11:U16" ca="1" si="0">SUM(OFFSET(A11,0,7,,MONTH(MAX($H$21:$S$21))))</f>
        <v>1602575.6600000001</v>
      </c>
      <c r="W11" s="47">
        <f t="shared" ref="W11:W16" si="1">SUM(H11:S11)</f>
        <v>1602575.6600000001</v>
      </c>
    </row>
    <row r="12" spans="2:23" ht="15.95" customHeight="1">
      <c r="B12" s="48" t="s">
        <v>33</v>
      </c>
      <c r="C12" s="48"/>
      <c r="D12" s="48"/>
      <c r="E12" s="48"/>
      <c r="H12" s="49">
        <v>1588418.2300000002</v>
      </c>
      <c r="U12" s="49">
        <f t="shared" ca="1" si="0"/>
        <v>1588418.2300000002</v>
      </c>
      <c r="W12" s="49">
        <f t="shared" si="1"/>
        <v>1588418.2300000002</v>
      </c>
    </row>
    <row r="13" spans="2:23" ht="15.95" customHeight="1">
      <c r="B13" s="48" t="s">
        <v>34</v>
      </c>
      <c r="C13" s="48"/>
      <c r="D13" s="48"/>
      <c r="E13" s="48"/>
      <c r="H13" s="49">
        <v>14157.43</v>
      </c>
      <c r="U13" s="49">
        <f t="shared" ca="1" si="0"/>
        <v>14157.43</v>
      </c>
      <c r="W13" s="49">
        <f t="shared" si="1"/>
        <v>14157.43</v>
      </c>
    </row>
    <row r="14" spans="2:23" ht="15.95" customHeight="1">
      <c r="B14" s="46" t="s">
        <v>35</v>
      </c>
      <c r="C14" s="46"/>
      <c r="D14" s="46"/>
      <c r="E14" s="46"/>
      <c r="H14" s="47">
        <v>-90111.410000000018</v>
      </c>
      <c r="U14" s="47">
        <f t="shared" ca="1" si="0"/>
        <v>-90111.410000000018</v>
      </c>
      <c r="W14" s="47">
        <f t="shared" si="1"/>
        <v>-90111.410000000018</v>
      </c>
    </row>
    <row r="15" spans="2:23" ht="15.95" customHeight="1">
      <c r="B15" s="50" t="s">
        <v>36</v>
      </c>
      <c r="C15" s="50"/>
      <c r="D15" s="50"/>
      <c r="E15" s="50"/>
      <c r="H15" s="51">
        <f>+H11+H14</f>
        <v>1512464.2500000002</v>
      </c>
      <c r="U15" s="51">
        <f t="shared" ca="1" si="0"/>
        <v>1512464.2500000002</v>
      </c>
      <c r="W15" s="51">
        <f t="shared" si="1"/>
        <v>1512464.2500000002</v>
      </c>
    </row>
    <row r="16" spans="2:23" ht="15.95" customHeight="1">
      <c r="B16" s="46" t="s">
        <v>54</v>
      </c>
      <c r="C16" s="46"/>
      <c r="D16" s="46"/>
      <c r="E16" s="46"/>
      <c r="H16" s="47">
        <v>1134422.55</v>
      </c>
      <c r="U16" s="47">
        <f t="shared" ca="1" si="0"/>
        <v>1134422.55</v>
      </c>
      <c r="W16" s="47">
        <f t="shared" si="1"/>
        <v>1134422.55</v>
      </c>
    </row>
    <row r="17" spans="2:23" ht="15.95" customHeight="1">
      <c r="B17" s="50" t="s">
        <v>38</v>
      </c>
      <c r="C17" s="52"/>
      <c r="D17" s="52"/>
      <c r="E17" s="52"/>
      <c r="H17" s="82">
        <v>0.15</v>
      </c>
      <c r="U17" s="82">
        <f ca="1">AVERAGE(OFFSET(A17,0,7,,MONTH(MAX($H$21:$S$21))))</f>
        <v>0.15</v>
      </c>
      <c r="V17" s="83"/>
      <c r="W17" s="82">
        <f>AVERAGE(H17:S17)</f>
        <v>0.15</v>
      </c>
    </row>
    <row r="18" spans="2:23" ht="15.95" customHeight="1">
      <c r="B18" s="50" t="s">
        <v>37</v>
      </c>
      <c r="C18" s="52"/>
      <c r="D18" s="52"/>
      <c r="E18" s="52"/>
      <c r="H18" s="82">
        <f>H15/7562817</f>
        <v>0.19998688980574306</v>
      </c>
      <c r="U18" s="82">
        <f ca="1">AVERAGE(OFFSET(A18,0,7,,MONTH(MAX($H$21:$S$21))))</f>
        <v>0.19998688980574306</v>
      </c>
      <c r="V18" s="83"/>
      <c r="W18" s="82">
        <f>AVERAGE(H18:S18)</f>
        <v>0.19998688980574306</v>
      </c>
    </row>
    <row r="19" spans="2:23" ht="15.95" customHeight="1">
      <c r="B19" s="48" t="s">
        <v>59</v>
      </c>
      <c r="C19" s="46"/>
      <c r="D19" s="46"/>
      <c r="E19" s="46"/>
      <c r="H19" s="49">
        <v>1701.7</v>
      </c>
      <c r="U19" s="49">
        <f ca="1">SUM(OFFSET(A19,0,7,,MONTH(MAX($H$21:$S$21))))</f>
        <v>1701.7</v>
      </c>
      <c r="W19" s="49">
        <f t="shared" ref="W19" si="2">SUM(H19:S19)</f>
        <v>1701.7</v>
      </c>
    </row>
    <row r="20" spans="2:23" ht="24" customHeight="1">
      <c r="H20" s="9"/>
      <c r="I20" s="9"/>
      <c r="J20" s="9"/>
      <c r="K20" s="9"/>
      <c r="L20" s="9"/>
      <c r="M20" s="9"/>
      <c r="N20" s="9"/>
      <c r="O20" s="9"/>
      <c r="V20" s="4"/>
    </row>
    <row r="21" spans="2:23" ht="24.95" customHeight="1">
      <c r="B21" s="23" t="s">
        <v>65</v>
      </c>
      <c r="C21" s="20"/>
      <c r="D21" s="20"/>
      <c r="E21" s="20"/>
      <c r="H21" s="22">
        <f>EDATE(S35,1)</f>
        <v>45658</v>
      </c>
      <c r="I21" s="22">
        <f t="shared" ref="I21:S21" si="3">EDATE(H21,1)</f>
        <v>45689</v>
      </c>
      <c r="J21" s="22">
        <f t="shared" si="3"/>
        <v>45717</v>
      </c>
      <c r="K21" s="22">
        <f t="shared" si="3"/>
        <v>45748</v>
      </c>
      <c r="L21" s="22">
        <f t="shared" si="3"/>
        <v>45778</v>
      </c>
      <c r="M21" s="22">
        <f t="shared" si="3"/>
        <v>45809</v>
      </c>
      <c r="N21" s="22">
        <f t="shared" si="3"/>
        <v>45839</v>
      </c>
      <c r="O21" s="22">
        <f t="shared" si="3"/>
        <v>45870</v>
      </c>
      <c r="P21" s="22">
        <f t="shared" si="3"/>
        <v>45901</v>
      </c>
      <c r="Q21" s="22">
        <f t="shared" si="3"/>
        <v>45931</v>
      </c>
      <c r="R21" s="22">
        <f t="shared" si="3"/>
        <v>45962</v>
      </c>
      <c r="S21" s="22">
        <f t="shared" si="3"/>
        <v>45992</v>
      </c>
      <c r="U21" s="22" t="str">
        <f>"Jan/"&amp;PROPER(TEXT(MAX($G$7:$S$7),"mmm"))&amp;"-"&amp;RIGHT(W21,2)</f>
        <v>Jan/Jan-25</v>
      </c>
      <c r="W21" s="55">
        <v>2025</v>
      </c>
    </row>
    <row r="22" spans="2:23" ht="4.5" customHeight="1">
      <c r="B22" s="3"/>
      <c r="C22" s="6"/>
      <c r="D22" s="6"/>
      <c r="E22" s="6"/>
      <c r="H22" s="8"/>
      <c r="I22" s="8"/>
      <c r="J22" s="8"/>
      <c r="K22" s="8"/>
      <c r="L22" s="8"/>
      <c r="M22" s="8"/>
      <c r="N22" s="8"/>
      <c r="O22" s="8"/>
      <c r="P22" s="8"/>
      <c r="Q22" s="8"/>
      <c r="R22" s="8"/>
      <c r="S22" s="8"/>
      <c r="U22" s="8"/>
      <c r="W22" s="8"/>
    </row>
    <row r="23" spans="2:23" ht="4.5" customHeight="1">
      <c r="B23" s="3"/>
      <c r="C23" s="6"/>
      <c r="D23" s="6"/>
      <c r="E23" s="6"/>
      <c r="H23" s="8"/>
      <c r="I23" s="8"/>
      <c r="J23" s="8"/>
      <c r="K23" s="8"/>
      <c r="L23" s="8"/>
      <c r="M23" s="8"/>
      <c r="N23" s="8"/>
      <c r="O23" s="8"/>
      <c r="P23" s="8"/>
      <c r="Q23" s="8"/>
      <c r="R23" s="8"/>
      <c r="S23" s="8"/>
      <c r="U23" s="8"/>
      <c r="W23" s="8"/>
    </row>
    <row r="24" spans="2:23" ht="17.45" customHeight="1">
      <c r="B24" s="50"/>
      <c r="C24" s="50"/>
      <c r="D24" s="50"/>
      <c r="E24" s="50"/>
      <c r="H24" s="51"/>
      <c r="I24" s="51"/>
      <c r="J24" s="51"/>
      <c r="K24" s="51"/>
      <c r="L24" s="51"/>
      <c r="M24" s="51"/>
      <c r="N24" s="51"/>
      <c r="O24" s="51"/>
      <c r="P24" s="51"/>
      <c r="Q24" s="51"/>
      <c r="R24" s="51"/>
      <c r="S24" s="51"/>
      <c r="U24" s="51"/>
      <c r="W24" s="51"/>
    </row>
    <row r="25" spans="2:23" ht="15.95" customHeight="1">
      <c r="B25" s="46" t="s">
        <v>32</v>
      </c>
      <c r="C25" s="46"/>
      <c r="D25" s="46"/>
      <c r="E25" s="46"/>
      <c r="H25" s="47">
        <f t="shared" ref="H25:S25" si="4">+H26+H27</f>
        <v>1766528.2199999997</v>
      </c>
      <c r="I25" s="47">
        <f t="shared" si="4"/>
        <v>1456261.86</v>
      </c>
      <c r="J25" s="47">
        <f t="shared" si="4"/>
        <v>1428391.15</v>
      </c>
      <c r="K25" s="47">
        <f t="shared" si="4"/>
        <v>1082557.6000000001</v>
      </c>
      <c r="L25" s="47">
        <f t="shared" si="4"/>
        <v>1293385.1600000001</v>
      </c>
      <c r="M25" s="47">
        <f t="shared" si="4"/>
        <v>1113656.8900000001</v>
      </c>
      <c r="N25" s="47">
        <f t="shared" si="4"/>
        <v>1058020.1399999999</v>
      </c>
      <c r="O25" s="47">
        <f t="shared" si="4"/>
        <v>1010632.9699999999</v>
      </c>
      <c r="P25" s="47">
        <f t="shared" si="4"/>
        <v>1134578.0900000001</v>
      </c>
      <c r="Q25" s="47">
        <f t="shared" si="4"/>
        <v>1174631.5800000003</v>
      </c>
      <c r="R25" s="47">
        <f t="shared" si="4"/>
        <v>1031361.6</v>
      </c>
      <c r="S25" s="47">
        <f t="shared" si="4"/>
        <v>1644152.14</v>
      </c>
      <c r="U25" s="47">
        <f ca="1">SUM(OFFSET(A25,0,7,,MONTH(MAX($H$7:$S$7))))</f>
        <v>1766528.2199999997</v>
      </c>
      <c r="W25" s="47">
        <f t="shared" ref="W25:W30" si="5">SUM(H25:S25)</f>
        <v>15194157.400000002</v>
      </c>
    </row>
    <row r="26" spans="2:23" ht="15.95" customHeight="1">
      <c r="B26" s="48" t="s">
        <v>33</v>
      </c>
      <c r="C26" s="48"/>
      <c r="D26" s="48"/>
      <c r="E26" s="48"/>
      <c r="H26" s="49">
        <v>1754885.3399999999</v>
      </c>
      <c r="I26" s="49">
        <v>1441780.9700000002</v>
      </c>
      <c r="J26" s="49">
        <v>1414712.25</v>
      </c>
      <c r="K26" s="49">
        <v>1070200.77</v>
      </c>
      <c r="L26" s="49">
        <v>1282639.1600000001</v>
      </c>
      <c r="M26" s="49">
        <v>1099177.6200000001</v>
      </c>
      <c r="N26" s="49">
        <v>1030609.99</v>
      </c>
      <c r="O26" s="49">
        <v>994831.3899999999</v>
      </c>
      <c r="P26" s="49">
        <v>1123878.04</v>
      </c>
      <c r="Q26" s="49">
        <v>1163780.9600000002</v>
      </c>
      <c r="R26" s="49">
        <v>1021957.7999999999</v>
      </c>
      <c r="S26" s="49">
        <v>1633187.5899999999</v>
      </c>
      <c r="U26" s="49">
        <f t="shared" ref="U26:U30" ca="1" si="6">SUM(OFFSET(A26,0,7,,MONTH(MAX($H$7:$S$7))))</f>
        <v>1754885.3399999999</v>
      </c>
      <c r="W26" s="49">
        <f t="shared" si="5"/>
        <v>15031641.880000003</v>
      </c>
    </row>
    <row r="27" spans="2:23" ht="15.95" customHeight="1">
      <c r="B27" s="48" t="s">
        <v>34</v>
      </c>
      <c r="C27" s="48"/>
      <c r="D27" s="48"/>
      <c r="E27" s="48"/>
      <c r="H27" s="49">
        <v>11642.88</v>
      </c>
      <c r="I27" s="49">
        <v>14480.89</v>
      </c>
      <c r="J27" s="49">
        <v>13678.9</v>
      </c>
      <c r="K27" s="49">
        <v>12356.83</v>
      </c>
      <c r="L27" s="49">
        <v>10746</v>
      </c>
      <c r="M27" s="49">
        <v>14479.27</v>
      </c>
      <c r="N27" s="49">
        <v>27410.15</v>
      </c>
      <c r="O27" s="49">
        <v>15801.58</v>
      </c>
      <c r="P27" s="49">
        <v>10700.05</v>
      </c>
      <c r="Q27" s="49">
        <v>10850.62</v>
      </c>
      <c r="R27" s="49">
        <v>9403.8000000000029</v>
      </c>
      <c r="S27" s="49">
        <v>10964.55</v>
      </c>
      <c r="U27" s="49">
        <f t="shared" ca="1" si="6"/>
        <v>11642.88</v>
      </c>
      <c r="W27" s="49">
        <f t="shared" si="5"/>
        <v>162515.52000000002</v>
      </c>
    </row>
    <row r="28" spans="2:23" ht="15.95" customHeight="1">
      <c r="B28" s="46" t="s">
        <v>35</v>
      </c>
      <c r="C28" s="46"/>
      <c r="D28" s="46"/>
      <c r="E28" s="46"/>
      <c r="H28" s="47">
        <v>-73724.39</v>
      </c>
      <c r="I28" s="47">
        <v>-105987.73</v>
      </c>
      <c r="J28" s="47">
        <v>-105233.36</v>
      </c>
      <c r="K28" s="47">
        <v>-73185.86</v>
      </c>
      <c r="L28" s="47">
        <v>-98417.3</v>
      </c>
      <c r="M28" s="47">
        <v>-152614.18000000002</v>
      </c>
      <c r="N28" s="47">
        <v>-10979.750000000002</v>
      </c>
      <c r="O28" s="47">
        <v>-91517.75</v>
      </c>
      <c r="P28" s="47">
        <v>-82152.000000000029</v>
      </c>
      <c r="Q28" s="47">
        <v>-86916.53</v>
      </c>
      <c r="R28" s="47">
        <v>-90237.919999999984</v>
      </c>
      <c r="S28" s="47">
        <v>-76314.140000000014</v>
      </c>
      <c r="U28" s="47">
        <f t="shared" ca="1" si="6"/>
        <v>-73724.39</v>
      </c>
      <c r="W28" s="47">
        <f t="shared" si="5"/>
        <v>-1047280.91</v>
      </c>
    </row>
    <row r="29" spans="2:23" ht="15.95" customHeight="1">
      <c r="B29" s="50" t="s">
        <v>36</v>
      </c>
      <c r="C29" s="50"/>
      <c r="D29" s="50"/>
      <c r="E29" s="50"/>
      <c r="H29" s="51">
        <f t="shared" ref="H29:S29" si="7">+H25+H28</f>
        <v>1692803.8299999998</v>
      </c>
      <c r="I29" s="51">
        <f t="shared" si="7"/>
        <v>1350274.1300000001</v>
      </c>
      <c r="J29" s="51">
        <f t="shared" si="7"/>
        <v>1323157.7899999998</v>
      </c>
      <c r="K29" s="51">
        <f t="shared" si="7"/>
        <v>1009371.7400000001</v>
      </c>
      <c r="L29" s="51">
        <f t="shared" si="7"/>
        <v>1194967.8600000001</v>
      </c>
      <c r="M29" s="51">
        <f t="shared" si="7"/>
        <v>961042.71000000008</v>
      </c>
      <c r="N29" s="51">
        <f t="shared" si="7"/>
        <v>1047040.3899999999</v>
      </c>
      <c r="O29" s="51">
        <f t="shared" si="7"/>
        <v>919115.21999999986</v>
      </c>
      <c r="P29" s="51">
        <f t="shared" si="7"/>
        <v>1052426.0900000001</v>
      </c>
      <c r="Q29" s="51">
        <f t="shared" si="7"/>
        <v>1087715.0500000003</v>
      </c>
      <c r="R29" s="51">
        <f t="shared" si="7"/>
        <v>941123.67999999993</v>
      </c>
      <c r="S29" s="51">
        <f t="shared" si="7"/>
        <v>1567838</v>
      </c>
      <c r="U29" s="51">
        <f t="shared" ca="1" si="6"/>
        <v>1692803.8299999998</v>
      </c>
      <c r="W29" s="51">
        <f t="shared" si="5"/>
        <v>14146876.490000002</v>
      </c>
    </row>
    <row r="30" spans="2:23" ht="15.95" customHeight="1">
      <c r="B30" s="46" t="s">
        <v>54</v>
      </c>
      <c r="C30" s="46"/>
      <c r="D30" s="46"/>
      <c r="E30" s="46"/>
      <c r="H30" s="47">
        <v>1015000</v>
      </c>
      <c r="I30" s="47">
        <v>1015000</v>
      </c>
      <c r="J30" s="47">
        <v>1015000</v>
      </c>
      <c r="K30" s="47">
        <v>1015000</v>
      </c>
      <c r="L30" s="47">
        <v>1015000</v>
      </c>
      <c r="M30" s="47">
        <v>2146000</v>
      </c>
      <c r="N30" s="47">
        <v>1036000.0000000001</v>
      </c>
      <c r="O30" s="47">
        <v>1036000.0000000001</v>
      </c>
      <c r="P30" s="47">
        <v>1037352.9600000001</v>
      </c>
      <c r="Q30" s="47">
        <v>1116554.7</v>
      </c>
      <c r="R30" s="47">
        <v>1121659.8</v>
      </c>
      <c r="S30" s="47">
        <v>1129317.45</v>
      </c>
      <c r="U30" s="47">
        <f t="shared" ca="1" si="6"/>
        <v>1015000</v>
      </c>
      <c r="W30" s="47">
        <f t="shared" si="5"/>
        <v>13697884.91</v>
      </c>
    </row>
    <row r="31" spans="2:23" ht="15.95" customHeight="1">
      <c r="B31" s="50" t="s">
        <v>38</v>
      </c>
      <c r="C31" s="52"/>
      <c r="D31" s="52"/>
      <c r="E31" s="52"/>
      <c r="H31" s="82">
        <v>0.14000000000000001</v>
      </c>
      <c r="I31" s="82">
        <v>0.14000000000000001</v>
      </c>
      <c r="J31" s="82">
        <v>0.14000000000000001</v>
      </c>
      <c r="K31" s="82">
        <v>0.14000000000000001</v>
      </c>
      <c r="L31" s="82">
        <v>0.14000000000000001</v>
      </c>
      <c r="M31" s="82">
        <v>0.28999999999999998</v>
      </c>
      <c r="N31" s="82">
        <v>0.14000000000000001</v>
      </c>
      <c r="O31" s="82">
        <v>0.14000000000000001</v>
      </c>
      <c r="P31" s="82">
        <v>0.14000000000000001</v>
      </c>
      <c r="Q31" s="82">
        <v>0.15</v>
      </c>
      <c r="R31" s="82">
        <v>0.15</v>
      </c>
      <c r="S31" s="82">
        <v>0.15</v>
      </c>
      <c r="T31" s="83"/>
      <c r="U31" s="82">
        <f ca="1">AVERAGE(OFFSET(A31,0,7,,MONTH(MAX($H$7:$S$7))))</f>
        <v>0.14000000000000001</v>
      </c>
      <c r="V31" s="83"/>
      <c r="W31" s="82">
        <f>AVERAGE(H31:S31)</f>
        <v>0.155</v>
      </c>
    </row>
    <row r="32" spans="2:23" ht="15.95" customHeight="1">
      <c r="B32" s="50" t="s">
        <v>37</v>
      </c>
      <c r="C32" s="52"/>
      <c r="D32" s="52"/>
      <c r="E32" s="52"/>
      <c r="H32" s="82">
        <f>H29/7250000</f>
        <v>0.23349018344827585</v>
      </c>
      <c r="I32" s="82">
        <f>I29/7250000</f>
        <v>0.18624470758620693</v>
      </c>
      <c r="J32" s="82">
        <f>J29/7250000</f>
        <v>0.18250452275862067</v>
      </c>
      <c r="K32" s="82">
        <f>K29/7250000</f>
        <v>0.1392236882758621</v>
      </c>
      <c r="L32" s="82">
        <f>L29/7250000</f>
        <v>0.16482315310344828</v>
      </c>
      <c r="M32" s="82">
        <f>M29/7400000</f>
        <v>0.1298706364864865</v>
      </c>
      <c r="N32" s="82">
        <f>N29/7400000</f>
        <v>0.14149194459459458</v>
      </c>
      <c r="O32" s="82">
        <f>O29/7400000</f>
        <v>0.12420475945945944</v>
      </c>
      <c r="P32" s="82">
        <f>P29/7409664</f>
        <v>0.14203425283521628</v>
      </c>
      <c r="Q32" s="82">
        <f>Q29/7443698</f>
        <v>0.14612562868617188</v>
      </c>
      <c r="R32" s="82">
        <f>R29/7443698</f>
        <v>0.12643227600045032</v>
      </c>
      <c r="S32" s="82">
        <f>S29/7528783</f>
        <v>0.20824587453244436</v>
      </c>
      <c r="T32" s="83"/>
      <c r="U32" s="82">
        <f ca="1">AVERAGE(OFFSET(A32,0,7,,MONTH(MAX($H$7:$S$7))))</f>
        <v>0.23349018344827585</v>
      </c>
      <c r="V32" s="83"/>
      <c r="W32" s="82">
        <f>AVERAGE(H32:S32)</f>
        <v>0.16039096898060312</v>
      </c>
    </row>
    <row r="33" spans="2:23" ht="15.95" customHeight="1">
      <c r="B33" s="48" t="s">
        <v>59</v>
      </c>
      <c r="C33" s="46"/>
      <c r="D33" s="46"/>
      <c r="E33" s="46"/>
      <c r="H33" s="49">
        <v>0</v>
      </c>
      <c r="I33" s="49">
        <v>0</v>
      </c>
      <c r="J33" s="49">
        <v>0</v>
      </c>
      <c r="K33" s="49">
        <v>0</v>
      </c>
      <c r="L33" s="49">
        <v>0</v>
      </c>
      <c r="M33" s="49">
        <v>0</v>
      </c>
      <c r="N33" s="49">
        <v>0</v>
      </c>
      <c r="O33" s="49">
        <v>676.48</v>
      </c>
      <c r="P33" s="49">
        <v>1701.7</v>
      </c>
      <c r="Q33" s="49">
        <v>2042.04</v>
      </c>
      <c r="R33" s="49">
        <v>2552.5500000000002</v>
      </c>
      <c r="S33" s="49">
        <v>1701.7</v>
      </c>
      <c r="U33" s="49">
        <f ca="1">SUM(OFFSET(A33,0,7,,MONTH(MAX($H$7:$S$7))))</f>
        <v>0</v>
      </c>
      <c r="W33" s="49">
        <f t="shared" ref="W33" si="8">SUM(H33:S33)</f>
        <v>8674.4700000000012</v>
      </c>
    </row>
    <row r="34" spans="2:23" ht="24" customHeight="1">
      <c r="H34" s="9"/>
      <c r="I34" s="9"/>
      <c r="J34" s="9"/>
      <c r="K34" s="9"/>
      <c r="L34" s="9"/>
      <c r="M34" s="9"/>
      <c r="N34" s="9"/>
      <c r="O34" s="9"/>
      <c r="V34" s="4"/>
    </row>
    <row r="35" spans="2:23" ht="24.95" customHeight="1">
      <c r="B35" s="23" t="s">
        <v>64</v>
      </c>
      <c r="C35" s="20"/>
      <c r="D35" s="20"/>
      <c r="E35" s="20"/>
      <c r="H35" s="22">
        <f>EDATE(S49,1)</f>
        <v>45292</v>
      </c>
      <c r="I35" s="22">
        <v>45323</v>
      </c>
      <c r="J35" s="22">
        <v>45352</v>
      </c>
      <c r="K35" s="22">
        <v>45383</v>
      </c>
      <c r="L35" s="22">
        <v>45413</v>
      </c>
      <c r="M35" s="22">
        <v>45444</v>
      </c>
      <c r="N35" s="22">
        <v>45474</v>
      </c>
      <c r="O35" s="22">
        <v>45505</v>
      </c>
      <c r="P35" s="22">
        <v>45536</v>
      </c>
      <c r="Q35" s="22">
        <v>45566</v>
      </c>
      <c r="R35" s="22">
        <v>45597</v>
      </c>
      <c r="S35" s="22">
        <v>45627</v>
      </c>
      <c r="U35" s="22" t="str">
        <f>"Jan/"&amp;PROPER(TEXT(MAX($G$7:$S$7),"mmm"))&amp;"-"&amp;RIGHT(W35,2)</f>
        <v>Jan/Jan-24</v>
      </c>
      <c r="W35" s="55">
        <v>2024</v>
      </c>
    </row>
    <row r="36" spans="2:23" ht="4.5" customHeight="1">
      <c r="B36" s="3"/>
      <c r="C36" s="6"/>
      <c r="D36" s="6"/>
      <c r="E36" s="6"/>
      <c r="H36" s="8"/>
      <c r="I36" s="8"/>
      <c r="J36" s="8"/>
      <c r="K36" s="8"/>
      <c r="L36" s="8"/>
      <c r="M36" s="8"/>
      <c r="N36" s="8"/>
      <c r="O36" s="8"/>
      <c r="P36" s="8"/>
      <c r="Q36" s="8"/>
      <c r="R36" s="8"/>
      <c r="S36" s="8"/>
      <c r="U36" s="8"/>
      <c r="W36" s="8"/>
    </row>
    <row r="37" spans="2:23" ht="4.5" customHeight="1">
      <c r="B37" s="3"/>
      <c r="C37" s="6"/>
      <c r="D37" s="6"/>
      <c r="E37" s="6"/>
      <c r="H37" s="8"/>
      <c r="I37" s="8"/>
      <c r="J37" s="8"/>
      <c r="K37" s="8"/>
      <c r="L37" s="8"/>
      <c r="M37" s="8"/>
      <c r="N37" s="8"/>
      <c r="O37" s="8"/>
      <c r="P37" s="8"/>
      <c r="Q37" s="8"/>
      <c r="R37" s="8"/>
      <c r="S37" s="8"/>
      <c r="U37" s="8"/>
      <c r="W37" s="8"/>
    </row>
    <row r="38" spans="2:23" ht="17.45" customHeight="1">
      <c r="B38" s="50"/>
      <c r="C38" s="50"/>
      <c r="D38" s="50"/>
      <c r="E38" s="50"/>
      <c r="H38" s="51"/>
      <c r="I38" s="51"/>
      <c r="J38" s="51"/>
      <c r="K38" s="51"/>
      <c r="L38" s="51"/>
      <c r="M38" s="51"/>
      <c r="N38" s="51"/>
      <c r="O38" s="51"/>
      <c r="P38" s="51"/>
      <c r="Q38" s="51"/>
      <c r="R38" s="51"/>
      <c r="S38" s="51"/>
      <c r="U38" s="51"/>
      <c r="W38" s="51"/>
    </row>
    <row r="39" spans="2:23" ht="15.95" customHeight="1">
      <c r="B39" s="46" t="s">
        <v>32</v>
      </c>
      <c r="C39" s="46"/>
      <c r="D39" s="46"/>
      <c r="E39" s="46"/>
      <c r="H39" s="47">
        <f t="shared" ref="H39" si="9">+H40+H41</f>
        <v>1422243.71</v>
      </c>
      <c r="I39" s="47">
        <f t="shared" ref="I39:S39" si="10">+I40+I41</f>
        <v>1184352.53</v>
      </c>
      <c r="J39" s="47">
        <f t="shared" si="10"/>
        <v>937790.36</v>
      </c>
      <c r="K39" s="47">
        <f t="shared" si="10"/>
        <v>915241.25</v>
      </c>
      <c r="L39" s="47">
        <f t="shared" si="10"/>
        <v>881600.9</v>
      </c>
      <c r="M39" s="47">
        <f t="shared" si="10"/>
        <v>805357.51</v>
      </c>
      <c r="N39" s="47">
        <f t="shared" si="10"/>
        <v>1095927.0900000001</v>
      </c>
      <c r="O39" s="47">
        <f t="shared" si="10"/>
        <v>1244998.77</v>
      </c>
      <c r="P39" s="47">
        <f t="shared" si="10"/>
        <v>821302.33</v>
      </c>
      <c r="Q39" s="47">
        <f t="shared" si="10"/>
        <v>765592.27</v>
      </c>
      <c r="R39" s="47">
        <f t="shared" si="10"/>
        <v>1244146.3</v>
      </c>
      <c r="S39" s="47">
        <f t="shared" si="10"/>
        <v>1175363.1100000001</v>
      </c>
      <c r="U39" s="47">
        <f ca="1">SUM(OFFSET(A39,0,7,,MONTH(MAX($H$7:$S$7))))</f>
        <v>1422243.71</v>
      </c>
      <c r="W39" s="47">
        <f t="shared" ref="W39:W44" si="11">SUM(H39:S39)</f>
        <v>12493916.129999999</v>
      </c>
    </row>
    <row r="40" spans="2:23" ht="15.95" customHeight="1">
      <c r="B40" s="48" t="s">
        <v>33</v>
      </c>
      <c r="C40" s="48"/>
      <c r="D40" s="48"/>
      <c r="E40" s="48"/>
      <c r="H40" s="49">
        <v>1409687.72</v>
      </c>
      <c r="I40" s="49">
        <v>1172588.04</v>
      </c>
      <c r="J40" s="49">
        <v>926180.35</v>
      </c>
      <c r="K40" s="49">
        <v>903593.35</v>
      </c>
      <c r="L40" s="49">
        <v>871889.57000000007</v>
      </c>
      <c r="M40" s="49">
        <v>786912.79</v>
      </c>
      <c r="N40" s="49">
        <v>1077547.8600000001</v>
      </c>
      <c r="O40" s="49">
        <v>1231100.1100000001</v>
      </c>
      <c r="P40" s="49">
        <v>812116.54999999993</v>
      </c>
      <c r="Q40" s="49">
        <v>753176.41</v>
      </c>
      <c r="R40" s="49">
        <v>1234975.01</v>
      </c>
      <c r="S40" s="49">
        <v>1166714.3700000001</v>
      </c>
      <c r="U40" s="49">
        <f t="shared" ref="U40:U44" ca="1" si="12">SUM(OFFSET(A40,0,7,,MONTH(MAX($H$7:$S$7))))</f>
        <v>1409687.72</v>
      </c>
      <c r="W40" s="49">
        <f t="shared" si="11"/>
        <v>12346482.130000003</v>
      </c>
    </row>
    <row r="41" spans="2:23" ht="15.95" customHeight="1">
      <c r="B41" s="48" t="s">
        <v>34</v>
      </c>
      <c r="C41" s="48"/>
      <c r="D41" s="48"/>
      <c r="E41" s="48"/>
      <c r="H41" s="49">
        <v>12555.99</v>
      </c>
      <c r="I41" s="49">
        <v>11764.49</v>
      </c>
      <c r="J41" s="49">
        <v>11610.01</v>
      </c>
      <c r="K41" s="49">
        <v>11647.9</v>
      </c>
      <c r="L41" s="49">
        <v>9711.33</v>
      </c>
      <c r="M41" s="49">
        <v>18444.72</v>
      </c>
      <c r="N41" s="49">
        <v>18379.229999999981</v>
      </c>
      <c r="O41" s="49">
        <v>13898.66</v>
      </c>
      <c r="P41" s="49">
        <v>9185.7800000000007</v>
      </c>
      <c r="Q41" s="49">
        <v>12415.859999999986</v>
      </c>
      <c r="R41" s="49">
        <v>9171.2900000000009</v>
      </c>
      <c r="S41" s="49">
        <v>8648.74</v>
      </c>
      <c r="U41" s="49">
        <f t="shared" ca="1" si="12"/>
        <v>12555.99</v>
      </c>
      <c r="W41" s="49">
        <f t="shared" si="11"/>
        <v>147433.99999999997</v>
      </c>
    </row>
    <row r="42" spans="2:23" ht="15.95" customHeight="1">
      <c r="B42" s="46" t="s">
        <v>35</v>
      </c>
      <c r="C42" s="46"/>
      <c r="D42" s="46"/>
      <c r="E42" s="46"/>
      <c r="H42" s="47">
        <v>-66044.77</v>
      </c>
      <c r="I42" s="47">
        <v>-102768.90999999999</v>
      </c>
      <c r="J42" s="47">
        <v>-98671.64</v>
      </c>
      <c r="K42" s="47">
        <v>-77948.740000000005</v>
      </c>
      <c r="L42" s="47">
        <v>-101828.28</v>
      </c>
      <c r="M42" s="47">
        <v>-77294.359999999986</v>
      </c>
      <c r="N42" s="47">
        <v>-69024.37</v>
      </c>
      <c r="O42" s="47">
        <v>-79042.149999999994</v>
      </c>
      <c r="P42" s="47">
        <v>-93599.9</v>
      </c>
      <c r="Q42" s="47">
        <v>-83588.219999999987</v>
      </c>
      <c r="R42" s="47">
        <v>-85231.07</v>
      </c>
      <c r="S42" s="47">
        <v>-84545.600000000006</v>
      </c>
      <c r="U42" s="47">
        <f t="shared" ca="1" si="12"/>
        <v>-66044.77</v>
      </c>
      <c r="W42" s="47">
        <f t="shared" si="11"/>
        <v>-1019588.0099999999</v>
      </c>
    </row>
    <row r="43" spans="2:23" ht="15.95" customHeight="1">
      <c r="B43" s="50" t="s">
        <v>36</v>
      </c>
      <c r="C43" s="50"/>
      <c r="D43" s="50"/>
      <c r="E43" s="50"/>
      <c r="H43" s="51">
        <f>+H39+H42</f>
        <v>1356198.94</v>
      </c>
      <c r="I43" s="51">
        <f t="shared" ref="I43:S43" si="13">+I39+I42</f>
        <v>1081583.6200000001</v>
      </c>
      <c r="J43" s="51">
        <f t="shared" si="13"/>
        <v>839118.72</v>
      </c>
      <c r="K43" s="51">
        <f t="shared" si="13"/>
        <v>837292.51</v>
      </c>
      <c r="L43" s="51">
        <f t="shared" si="13"/>
        <v>779772.62</v>
      </c>
      <c r="M43" s="51">
        <f t="shared" si="13"/>
        <v>728063.15</v>
      </c>
      <c r="N43" s="51">
        <f t="shared" si="13"/>
        <v>1026902.7200000001</v>
      </c>
      <c r="O43" s="51">
        <f t="shared" si="13"/>
        <v>1165956.6200000001</v>
      </c>
      <c r="P43" s="51">
        <f t="shared" si="13"/>
        <v>727702.42999999993</v>
      </c>
      <c r="Q43" s="51">
        <f t="shared" si="13"/>
        <v>682004.05</v>
      </c>
      <c r="R43" s="51">
        <f t="shared" si="13"/>
        <v>1158915.23</v>
      </c>
      <c r="S43" s="51">
        <f t="shared" si="13"/>
        <v>1090817.51</v>
      </c>
      <c r="U43" s="51">
        <f t="shared" ca="1" si="12"/>
        <v>1356198.94</v>
      </c>
      <c r="W43" s="51">
        <f t="shared" si="11"/>
        <v>11474328.120000001</v>
      </c>
    </row>
    <row r="44" spans="2:23" ht="15.95" customHeight="1">
      <c r="B44" s="46" t="s">
        <v>54</v>
      </c>
      <c r="C44" s="46"/>
      <c r="D44" s="46"/>
      <c r="E44" s="46"/>
      <c r="H44" s="47">
        <v>913248</v>
      </c>
      <c r="I44" s="47">
        <v>913248</v>
      </c>
      <c r="J44" s="47">
        <v>913248</v>
      </c>
      <c r="K44" s="47">
        <v>913248</v>
      </c>
      <c r="L44" s="47">
        <v>913248</v>
      </c>
      <c r="M44" s="47">
        <v>913248</v>
      </c>
      <c r="N44" s="47">
        <v>936000</v>
      </c>
      <c r="O44" s="47">
        <v>936000</v>
      </c>
      <c r="P44" s="47">
        <v>936000</v>
      </c>
      <c r="Q44" s="47">
        <v>936000</v>
      </c>
      <c r="R44" s="47">
        <v>942500</v>
      </c>
      <c r="S44" s="47">
        <v>942500</v>
      </c>
      <c r="U44" s="47">
        <f t="shared" ca="1" si="12"/>
        <v>913248</v>
      </c>
      <c r="W44" s="47">
        <f t="shared" si="11"/>
        <v>11108488</v>
      </c>
    </row>
    <row r="45" spans="2:23" ht="15.95" customHeight="1">
      <c r="B45" s="50" t="s">
        <v>38</v>
      </c>
      <c r="C45" s="52"/>
      <c r="D45" s="52"/>
      <c r="E45" s="52"/>
      <c r="H45" s="82">
        <v>0.14000000000000001</v>
      </c>
      <c r="I45" s="82">
        <v>0.14000000000000001</v>
      </c>
      <c r="J45" s="82">
        <v>0.14000000000000001</v>
      </c>
      <c r="K45" s="82">
        <v>0.14000000000000001</v>
      </c>
      <c r="L45" s="82">
        <v>0.14000000000000001</v>
      </c>
      <c r="M45" s="82">
        <v>0.14000000000000001</v>
      </c>
      <c r="N45" s="82">
        <v>0.13</v>
      </c>
      <c r="O45" s="82">
        <v>0.13</v>
      </c>
      <c r="P45" s="82">
        <v>0.13</v>
      </c>
      <c r="Q45" s="82">
        <v>0.13</v>
      </c>
      <c r="R45" s="82">
        <v>0.13</v>
      </c>
      <c r="S45" s="82">
        <v>0.13</v>
      </c>
      <c r="T45" s="83"/>
      <c r="U45" s="82">
        <f ca="1">AVERAGE(OFFSET(A45,0,7,,MONTH(MAX($H$7:$S$7))))</f>
        <v>0.14000000000000001</v>
      </c>
      <c r="V45" s="83"/>
      <c r="W45" s="82">
        <f>AVERAGE(H45:S45)</f>
        <v>0.13499999999999998</v>
      </c>
    </row>
    <row r="46" spans="2:23" ht="15.95" customHeight="1">
      <c r="B46" s="50" t="s">
        <v>37</v>
      </c>
      <c r="C46" s="52"/>
      <c r="D46" s="52"/>
      <c r="E46" s="52"/>
      <c r="H46" s="82">
        <f t="shared" ref="H46:L46" si="14">H43/6523200</f>
        <v>0.20790393365219523</v>
      </c>
      <c r="I46" s="82">
        <f t="shared" si="14"/>
        <v>0.16580568126073095</v>
      </c>
      <c r="J46" s="82">
        <f t="shared" si="14"/>
        <v>0.12863605592347313</v>
      </c>
      <c r="K46" s="82">
        <f t="shared" si="14"/>
        <v>0.12835609976698553</v>
      </c>
      <c r="L46" s="82">
        <f t="shared" si="14"/>
        <v>0.1195383584743684</v>
      </c>
      <c r="M46" s="82">
        <f>M43/6523200</f>
        <v>0.11161134872455238</v>
      </c>
      <c r="N46" s="82">
        <f>N43/7200000</f>
        <v>0.14262537777777778</v>
      </c>
      <c r="O46" s="82">
        <f t="shared" ref="O46:Q46" si="15">O43/7200000</f>
        <v>0.16193841944444445</v>
      </c>
      <c r="P46" s="82">
        <f t="shared" si="15"/>
        <v>0.10106978194444444</v>
      </c>
      <c r="Q46" s="82">
        <f t="shared" si="15"/>
        <v>9.4722784722222231E-2</v>
      </c>
      <c r="R46" s="82">
        <f>R43/7250000</f>
        <v>0.15985037655172413</v>
      </c>
      <c r="S46" s="82">
        <f t="shared" ref="S46" si="16">S43/7250000</f>
        <v>0.15045758758620689</v>
      </c>
      <c r="T46" s="83"/>
      <c r="U46" s="82">
        <f ca="1">AVERAGE(OFFSET(A46,0,7,,MONTH(MAX($H$7:$S$7))))</f>
        <v>0.20790393365219523</v>
      </c>
      <c r="V46" s="83"/>
      <c r="W46" s="82">
        <f>AVERAGE(H46:S46)</f>
        <v>0.13937631715242713</v>
      </c>
    </row>
    <row r="47" spans="2:23" ht="15.95" customHeight="1">
      <c r="B47" s="48" t="s">
        <v>59</v>
      </c>
      <c r="C47" s="46"/>
      <c r="D47" s="46"/>
      <c r="E47" s="46"/>
      <c r="H47" s="49">
        <v>0</v>
      </c>
      <c r="I47" s="49">
        <v>0</v>
      </c>
      <c r="J47" s="49">
        <v>0</v>
      </c>
      <c r="K47" s="49">
        <v>0</v>
      </c>
      <c r="L47" s="49">
        <v>0</v>
      </c>
      <c r="M47" s="49">
        <v>39301.22</v>
      </c>
      <c r="N47" s="49">
        <v>0</v>
      </c>
      <c r="O47" s="49">
        <v>0</v>
      </c>
      <c r="P47" s="49">
        <v>0</v>
      </c>
      <c r="Q47" s="49">
        <v>6500</v>
      </c>
      <c r="R47" s="49">
        <v>0</v>
      </c>
      <c r="S47" s="49">
        <v>0</v>
      </c>
      <c r="U47" s="49">
        <f ca="1">SUM(OFFSET(A47,0,7,,MONTH(MAX($H$7:$S$7))))</f>
        <v>0</v>
      </c>
      <c r="W47" s="49">
        <f t="shared" ref="W47" si="17">SUM(H47:S47)</f>
        <v>45801.22</v>
      </c>
    </row>
    <row r="48" spans="2:23" ht="24" customHeight="1">
      <c r="H48" s="9"/>
      <c r="I48" s="9"/>
      <c r="J48" s="9"/>
      <c r="K48" s="9"/>
      <c r="L48" s="9"/>
      <c r="M48" s="9"/>
      <c r="N48" s="9"/>
      <c r="O48" s="9"/>
      <c r="V48" s="4"/>
    </row>
    <row r="49" spans="2:23" ht="17.45" customHeight="1">
      <c r="B49" s="23" t="s">
        <v>57</v>
      </c>
      <c r="C49" s="20"/>
      <c r="D49" s="20"/>
      <c r="E49" s="20"/>
      <c r="H49" s="22">
        <f>EDATE(S62,1)</f>
        <v>44927</v>
      </c>
      <c r="I49" s="22">
        <f t="shared" ref="I49" si="18">EDATE(H49,1)</f>
        <v>44958</v>
      </c>
      <c r="J49" s="22">
        <f t="shared" ref="J49" si="19">EDATE(I49,1)</f>
        <v>44986</v>
      </c>
      <c r="K49" s="22">
        <f t="shared" ref="K49" si="20">EDATE(J49,1)</f>
        <v>45017</v>
      </c>
      <c r="L49" s="22">
        <f t="shared" ref="L49" si="21">EDATE(K49,1)</f>
        <v>45047</v>
      </c>
      <c r="M49" s="22">
        <f t="shared" ref="M49" si="22">EDATE(L49,1)</f>
        <v>45078</v>
      </c>
      <c r="N49" s="22">
        <f t="shared" ref="N49" si="23">EDATE(M49,1)</f>
        <v>45108</v>
      </c>
      <c r="O49" s="22">
        <f t="shared" ref="O49" si="24">EDATE(N49,1)</f>
        <v>45139</v>
      </c>
      <c r="P49" s="22">
        <f t="shared" ref="P49" si="25">EDATE(O49,1)</f>
        <v>45170</v>
      </c>
      <c r="Q49" s="22">
        <f t="shared" ref="Q49" si="26">EDATE(P49,1)</f>
        <v>45200</v>
      </c>
      <c r="R49" s="22">
        <f t="shared" ref="R49" si="27">EDATE(Q49,1)</f>
        <v>45231</v>
      </c>
      <c r="S49" s="22">
        <f t="shared" ref="S49" si="28">EDATE(R49,1)</f>
        <v>45261</v>
      </c>
      <c r="T49" s="21"/>
      <c r="U49" s="22" t="str">
        <f>"Jan/"&amp;PROPER(TEXT(MAX($G$7:$S$7),"mmm"))&amp;"-"&amp;RIGHT(W49,2)</f>
        <v>Jan/Jan-23</v>
      </c>
      <c r="W49" s="55">
        <v>2023</v>
      </c>
    </row>
    <row r="50" spans="2:23" ht="4.5" customHeight="1">
      <c r="B50" s="3"/>
      <c r="C50" s="6"/>
      <c r="D50" s="6"/>
      <c r="E50" s="6"/>
      <c r="H50" s="8"/>
      <c r="I50" s="8"/>
      <c r="J50" s="8"/>
      <c r="K50" s="8"/>
      <c r="L50" s="8"/>
      <c r="M50" s="8"/>
      <c r="N50" s="8"/>
      <c r="O50" s="8"/>
      <c r="P50" s="8"/>
      <c r="Q50" s="8"/>
      <c r="R50" s="8"/>
      <c r="S50" s="8"/>
      <c r="U50" s="8"/>
      <c r="W50" s="8"/>
    </row>
    <row r="51" spans="2:23" ht="4.5" customHeight="1">
      <c r="B51" s="3"/>
      <c r="C51" s="6"/>
      <c r="D51" s="6"/>
      <c r="E51" s="6"/>
      <c r="H51" s="8"/>
      <c r="I51" s="8"/>
      <c r="J51" s="8"/>
      <c r="K51" s="8"/>
      <c r="L51" s="8"/>
      <c r="M51" s="8"/>
      <c r="N51" s="8"/>
      <c r="O51" s="8"/>
      <c r="P51" s="8"/>
      <c r="Q51" s="8"/>
      <c r="R51" s="8"/>
      <c r="S51" s="8"/>
      <c r="U51" s="8"/>
      <c r="W51" s="8"/>
    </row>
    <row r="52" spans="2:23" ht="17.45" customHeight="1">
      <c r="B52" s="50"/>
      <c r="C52" s="50"/>
      <c r="D52" s="50"/>
      <c r="E52" s="50"/>
      <c r="H52" s="51"/>
      <c r="I52" s="51"/>
      <c r="J52" s="51"/>
      <c r="K52" s="51"/>
      <c r="L52" s="51"/>
      <c r="M52" s="51"/>
      <c r="N52" s="51"/>
      <c r="O52" s="51"/>
      <c r="P52" s="51"/>
      <c r="Q52" s="51"/>
      <c r="R52" s="51"/>
      <c r="S52" s="51"/>
      <c r="U52" s="51"/>
      <c r="W52" s="51"/>
    </row>
    <row r="53" spans="2:23" ht="15.95" customHeight="1">
      <c r="B53" s="46" t="s">
        <v>32</v>
      </c>
      <c r="C53" s="46"/>
      <c r="D53" s="46"/>
      <c r="E53" s="46"/>
      <c r="H53" s="47">
        <f>+H54+H55</f>
        <v>1409385.0299999998</v>
      </c>
      <c r="I53" s="47">
        <f t="shared" ref="I53:S53" si="29">+I54+I55</f>
        <v>934423.51</v>
      </c>
      <c r="J53" s="47">
        <f t="shared" si="29"/>
        <v>986283.75</v>
      </c>
      <c r="K53" s="47">
        <f t="shared" si="29"/>
        <v>980450.18</v>
      </c>
      <c r="L53" s="47">
        <f t="shared" si="29"/>
        <v>886798.03</v>
      </c>
      <c r="M53" s="47">
        <f t="shared" si="29"/>
        <v>1002731.3600000001</v>
      </c>
      <c r="N53" s="47">
        <f t="shared" si="29"/>
        <v>926771.6</v>
      </c>
      <c r="O53" s="47">
        <f t="shared" si="29"/>
        <v>1058126.97</v>
      </c>
      <c r="P53" s="47">
        <f t="shared" si="29"/>
        <v>850333.15</v>
      </c>
      <c r="Q53" s="47">
        <f t="shared" si="29"/>
        <v>906070.85</v>
      </c>
      <c r="R53" s="47">
        <f t="shared" si="29"/>
        <v>869404.2</v>
      </c>
      <c r="S53" s="47">
        <f t="shared" si="29"/>
        <v>1089561.79</v>
      </c>
      <c r="U53" s="47">
        <f ca="1">SUM(OFFSET(A53,0,7,,MONTH(MAX($H$7:$S$7))))</f>
        <v>1409385.0299999998</v>
      </c>
      <c r="W53" s="47">
        <f t="shared" ref="W53:W58" si="30">SUM(H53:S53)</f>
        <v>11900340.419999998</v>
      </c>
    </row>
    <row r="54" spans="2:23" ht="15.95" customHeight="1">
      <c r="B54" s="48" t="s">
        <v>33</v>
      </c>
      <c r="C54" s="48"/>
      <c r="D54" s="48"/>
      <c r="E54" s="48"/>
      <c r="H54" s="49">
        <v>1390547.5699999998</v>
      </c>
      <c r="I54" s="49">
        <v>913631.51</v>
      </c>
      <c r="J54" s="49">
        <v>960082</v>
      </c>
      <c r="K54" s="49">
        <v>960171.64</v>
      </c>
      <c r="L54" s="49">
        <v>864176.83000000007</v>
      </c>
      <c r="M54" s="49">
        <v>982399.17000000016</v>
      </c>
      <c r="N54" s="49">
        <v>908018.85</v>
      </c>
      <c r="O54" s="49">
        <v>1039286.02</v>
      </c>
      <c r="P54" s="49">
        <v>833729.52</v>
      </c>
      <c r="Q54" s="49">
        <v>890140.01</v>
      </c>
      <c r="R54" s="49">
        <v>855885.58</v>
      </c>
      <c r="S54" s="49">
        <v>1078079.56</v>
      </c>
      <c r="U54" s="49">
        <f t="shared" ref="U54:U58" ca="1" si="31">SUM(OFFSET(A54,0,7,,MONTH(MAX($H$7:$S$7))))</f>
        <v>1390547.5699999998</v>
      </c>
      <c r="W54" s="49">
        <f t="shared" si="30"/>
        <v>11676148.26</v>
      </c>
    </row>
    <row r="55" spans="2:23" ht="15.95" customHeight="1">
      <c r="B55" s="48" t="s">
        <v>34</v>
      </c>
      <c r="C55" s="48"/>
      <c r="D55" s="48"/>
      <c r="E55" s="48"/>
      <c r="H55" s="49">
        <v>18837.46</v>
      </c>
      <c r="I55" s="49">
        <v>20792</v>
      </c>
      <c r="J55" s="49">
        <v>26201.75</v>
      </c>
      <c r="K55" s="49">
        <v>20278.54</v>
      </c>
      <c r="L55" s="49">
        <v>22621.200000000001</v>
      </c>
      <c r="M55" s="49">
        <v>20332.189999999999</v>
      </c>
      <c r="N55" s="49">
        <v>18752.75</v>
      </c>
      <c r="O55" s="49">
        <v>18840.95</v>
      </c>
      <c r="P55" s="49">
        <v>16603.63</v>
      </c>
      <c r="Q55" s="49">
        <v>15930.84</v>
      </c>
      <c r="R55" s="49">
        <v>13518.62</v>
      </c>
      <c r="S55" s="49">
        <v>11482.23</v>
      </c>
      <c r="U55" s="49">
        <f t="shared" ca="1" si="31"/>
        <v>18837.46</v>
      </c>
      <c r="W55" s="49">
        <f t="shared" si="30"/>
        <v>224192.16000000003</v>
      </c>
    </row>
    <row r="56" spans="2:23" ht="15.95" customHeight="1">
      <c r="B56" s="46" t="s">
        <v>35</v>
      </c>
      <c r="C56" s="46"/>
      <c r="D56" s="46"/>
      <c r="E56" s="46"/>
      <c r="H56" s="47">
        <v>-33304.389999999992</v>
      </c>
      <c r="I56" s="47">
        <v>-106322.68000000001</v>
      </c>
      <c r="J56" s="47">
        <v>-82832.820000000007</v>
      </c>
      <c r="K56" s="47">
        <v>-69520.600000000006</v>
      </c>
      <c r="L56" s="47">
        <v>-91420.51</v>
      </c>
      <c r="M56" s="47">
        <v>-95851.849999999991</v>
      </c>
      <c r="N56" s="47">
        <v>-61914.19</v>
      </c>
      <c r="O56" s="47">
        <v>-71428.680000000008</v>
      </c>
      <c r="P56" s="47">
        <v>-74067.460000000006</v>
      </c>
      <c r="Q56" s="47">
        <v>-65313.98</v>
      </c>
      <c r="R56" s="47">
        <v>-66571.12999999999</v>
      </c>
      <c r="S56" s="47">
        <v>-69989.510000000009</v>
      </c>
      <c r="U56" s="47">
        <f t="shared" ca="1" si="31"/>
        <v>-33304.389999999992</v>
      </c>
      <c r="W56" s="47">
        <f t="shared" si="30"/>
        <v>-888537.8</v>
      </c>
    </row>
    <row r="57" spans="2:23" ht="15.95" customHeight="1">
      <c r="B57" s="50" t="s">
        <v>36</v>
      </c>
      <c r="C57" s="50"/>
      <c r="D57" s="50"/>
      <c r="E57" s="50"/>
      <c r="H57" s="51">
        <f>+H53+H56</f>
        <v>1376080.64</v>
      </c>
      <c r="I57" s="51">
        <f t="shared" ref="I57:S57" si="32">+I53+I56</f>
        <v>828100.83</v>
      </c>
      <c r="J57" s="51">
        <f t="shared" si="32"/>
        <v>903450.92999999993</v>
      </c>
      <c r="K57" s="51">
        <f t="shared" si="32"/>
        <v>910929.58000000007</v>
      </c>
      <c r="L57" s="51">
        <f t="shared" si="32"/>
        <v>795377.52</v>
      </c>
      <c r="M57" s="51">
        <f t="shared" si="32"/>
        <v>906879.51000000013</v>
      </c>
      <c r="N57" s="51">
        <f t="shared" si="32"/>
        <v>864857.40999999992</v>
      </c>
      <c r="O57" s="51">
        <f t="shared" si="32"/>
        <v>986698.28999999992</v>
      </c>
      <c r="P57" s="51">
        <f t="shared" si="32"/>
        <v>776265.69000000006</v>
      </c>
      <c r="Q57" s="51">
        <f t="shared" si="32"/>
        <v>840756.87</v>
      </c>
      <c r="R57" s="51">
        <f t="shared" si="32"/>
        <v>802833.07</v>
      </c>
      <c r="S57" s="51">
        <f t="shared" si="32"/>
        <v>1019572.28</v>
      </c>
      <c r="U57" s="51">
        <f t="shared" ca="1" si="31"/>
        <v>1376080.64</v>
      </c>
      <c r="W57" s="51">
        <f t="shared" si="30"/>
        <v>11011802.619999999</v>
      </c>
    </row>
    <row r="58" spans="2:23" ht="15.95" customHeight="1">
      <c r="B58" s="46" t="s">
        <v>54</v>
      </c>
      <c r="C58" s="46"/>
      <c r="D58" s="46"/>
      <c r="E58" s="46"/>
      <c r="H58" s="47">
        <v>848016</v>
      </c>
      <c r="I58" s="47">
        <v>848016</v>
      </c>
      <c r="J58" s="47">
        <v>848016</v>
      </c>
      <c r="K58" s="47">
        <v>880632</v>
      </c>
      <c r="L58" s="47">
        <v>880632</v>
      </c>
      <c r="M58" s="47">
        <v>1174176</v>
      </c>
      <c r="N58" s="47">
        <v>880632</v>
      </c>
      <c r="O58" s="47">
        <v>880632</v>
      </c>
      <c r="P58" s="47">
        <v>880632</v>
      </c>
      <c r="Q58" s="47">
        <v>880632</v>
      </c>
      <c r="R58" s="47">
        <v>880632</v>
      </c>
      <c r="S58" s="47">
        <v>880632</v>
      </c>
      <c r="U58" s="47">
        <f t="shared" ca="1" si="31"/>
        <v>848016</v>
      </c>
      <c r="W58" s="47">
        <f t="shared" si="30"/>
        <v>10763280</v>
      </c>
    </row>
    <row r="59" spans="2:23" ht="15.95" customHeight="1">
      <c r="B59" s="50" t="s">
        <v>38</v>
      </c>
      <c r="C59" s="52"/>
      <c r="D59" s="52"/>
      <c r="E59" s="52"/>
      <c r="H59" s="82">
        <v>0.13</v>
      </c>
      <c r="I59" s="82">
        <v>0.13</v>
      </c>
      <c r="J59" s="82">
        <v>0.13</v>
      </c>
      <c r="K59" s="82">
        <v>0.13500000000000001</v>
      </c>
      <c r="L59" s="82">
        <v>0.13500000000000001</v>
      </c>
      <c r="M59" s="82">
        <v>0.18</v>
      </c>
      <c r="N59" s="82">
        <v>0.13500000000000001</v>
      </c>
      <c r="O59" s="82">
        <v>0.13500000000000001</v>
      </c>
      <c r="P59" s="82">
        <v>0.13500000000000001</v>
      </c>
      <c r="Q59" s="82">
        <v>0.13500000000000001</v>
      </c>
      <c r="R59" s="82">
        <v>0.13500000000000001</v>
      </c>
      <c r="S59" s="82">
        <v>0.13500000000000001</v>
      </c>
      <c r="T59" s="83"/>
      <c r="U59" s="82">
        <f ca="1">AVERAGE(OFFSET(A59,0,7,,MONTH(MAX($H$7:$S$7))))</f>
        <v>0.13</v>
      </c>
      <c r="V59" s="83"/>
      <c r="W59" s="82">
        <f>AVERAGE(H59:S59)</f>
        <v>0.13750000000000001</v>
      </c>
    </row>
    <row r="60" spans="2:23" ht="15.95" customHeight="1">
      <c r="B60" s="50" t="s">
        <v>37</v>
      </c>
      <c r="C60" s="52"/>
      <c r="D60" s="52"/>
      <c r="E60" s="52"/>
      <c r="H60" s="82">
        <f>H57/6523200</f>
        <v>0.21095177826833456</v>
      </c>
      <c r="I60" s="82">
        <f t="shared" ref="I60:S60" si="33">I57/6523200</f>
        <v>0.12694702446651948</v>
      </c>
      <c r="J60" s="82">
        <f t="shared" si="33"/>
        <v>0.13849811902133921</v>
      </c>
      <c r="K60" s="82">
        <f t="shared" si="33"/>
        <v>0.13964458854549916</v>
      </c>
      <c r="L60" s="82">
        <f t="shared" si="33"/>
        <v>0.12193057395143488</v>
      </c>
      <c r="M60" s="82">
        <f t="shared" si="33"/>
        <v>0.13902371688741724</v>
      </c>
      <c r="N60" s="82">
        <f t="shared" si="33"/>
        <v>0.1325817712165808</v>
      </c>
      <c r="O60" s="82">
        <f t="shared" si="33"/>
        <v>0.15125985559234731</v>
      </c>
      <c r="P60" s="82">
        <f t="shared" si="33"/>
        <v>0.11900074963208242</v>
      </c>
      <c r="Q60" s="82">
        <f t="shared" si="33"/>
        <v>0.12888718267108168</v>
      </c>
      <c r="R60" s="82">
        <f t="shared" si="33"/>
        <v>0.1230735022688251</v>
      </c>
      <c r="S60" s="82">
        <f t="shared" si="33"/>
        <v>0.1562994051999019</v>
      </c>
      <c r="T60" s="83"/>
      <c r="U60" s="82">
        <f ca="1">AVERAGE(OFFSET(A60,0,7,,MONTH(MAX($H$7:$S$7))))</f>
        <v>0.21095177826833456</v>
      </c>
      <c r="V60" s="83"/>
      <c r="W60" s="82">
        <f>AVERAGE(H60:S60)</f>
        <v>0.14067485564344698</v>
      </c>
    </row>
    <row r="61" spans="2:23" ht="24" customHeight="1">
      <c r="H61" s="9"/>
      <c r="I61" s="9"/>
      <c r="J61" s="9"/>
      <c r="K61" s="9"/>
      <c r="L61" s="9"/>
      <c r="M61" s="9"/>
      <c r="N61" s="9"/>
      <c r="O61" s="9"/>
      <c r="U61" s="49"/>
      <c r="V61" s="4"/>
    </row>
    <row r="62" spans="2:23" ht="17.45" customHeight="1">
      <c r="B62" s="23" t="s">
        <v>46</v>
      </c>
      <c r="C62" s="20"/>
      <c r="D62" s="20"/>
      <c r="E62" s="20"/>
      <c r="F62" s="21"/>
      <c r="G62" s="21"/>
      <c r="H62" s="22">
        <v>44562</v>
      </c>
      <c r="I62" s="22">
        <f t="shared" ref="I62:S62" si="34">EDATE(H62,1)</f>
        <v>44593</v>
      </c>
      <c r="J62" s="22">
        <f t="shared" si="34"/>
        <v>44621</v>
      </c>
      <c r="K62" s="22">
        <f t="shared" si="34"/>
        <v>44652</v>
      </c>
      <c r="L62" s="22">
        <f t="shared" si="34"/>
        <v>44682</v>
      </c>
      <c r="M62" s="22">
        <f t="shared" si="34"/>
        <v>44713</v>
      </c>
      <c r="N62" s="22">
        <f t="shared" si="34"/>
        <v>44743</v>
      </c>
      <c r="O62" s="22">
        <f t="shared" si="34"/>
        <v>44774</v>
      </c>
      <c r="P62" s="22">
        <f t="shared" si="34"/>
        <v>44805</v>
      </c>
      <c r="Q62" s="22">
        <f t="shared" si="34"/>
        <v>44835</v>
      </c>
      <c r="R62" s="22">
        <f t="shared" si="34"/>
        <v>44866</v>
      </c>
      <c r="S62" s="22">
        <f t="shared" si="34"/>
        <v>44896</v>
      </c>
      <c r="U62" s="22" t="str">
        <f>"Jan/"&amp;PROPER(TEXT(MAX($G$7:$S$7),"mmm"))&amp;"-"&amp;RIGHT(W62,2)</f>
        <v>Jan/Jan-22</v>
      </c>
      <c r="W62" s="55">
        <v>2022</v>
      </c>
    </row>
    <row r="63" spans="2:23" ht="4.5" customHeight="1">
      <c r="B63" s="3"/>
      <c r="C63" s="6"/>
      <c r="D63" s="6"/>
      <c r="E63" s="6"/>
      <c r="H63" s="8"/>
      <c r="I63" s="8"/>
      <c r="J63" s="8"/>
      <c r="K63" s="8"/>
      <c r="L63" s="8"/>
      <c r="M63" s="8"/>
      <c r="N63" s="8"/>
      <c r="O63" s="8"/>
      <c r="P63" s="8"/>
      <c r="Q63" s="8"/>
      <c r="R63" s="8"/>
      <c r="S63" s="8"/>
      <c r="U63" s="8"/>
      <c r="W63" s="8"/>
    </row>
    <row r="64" spans="2:23" ht="4.5" customHeight="1">
      <c r="B64" s="3"/>
      <c r="C64" s="6"/>
      <c r="D64" s="6"/>
      <c r="E64" s="6"/>
      <c r="H64" s="8"/>
      <c r="I64" s="8"/>
      <c r="J64" s="8"/>
      <c r="K64" s="8"/>
      <c r="L64" s="8"/>
      <c r="M64" s="8"/>
      <c r="N64" s="8"/>
      <c r="O64" s="8"/>
      <c r="P64" s="8"/>
      <c r="Q64" s="8"/>
      <c r="R64" s="8"/>
      <c r="S64" s="8"/>
      <c r="U64" s="8"/>
      <c r="W64" s="8"/>
    </row>
    <row r="65" spans="2:23" ht="17.45" customHeight="1">
      <c r="B65" s="50"/>
      <c r="C65" s="50"/>
      <c r="D65" s="50"/>
      <c r="E65" s="50"/>
      <c r="H65" s="51"/>
      <c r="I65" s="51"/>
      <c r="J65" s="51"/>
      <c r="K65" s="51"/>
      <c r="L65" s="51"/>
      <c r="M65" s="51"/>
      <c r="N65" s="51"/>
      <c r="O65" s="51"/>
      <c r="P65" s="51"/>
      <c r="Q65" s="51"/>
      <c r="R65" s="51"/>
      <c r="S65" s="51"/>
      <c r="U65" s="51"/>
      <c r="W65" s="51"/>
    </row>
    <row r="66" spans="2:23" ht="17.45" customHeight="1">
      <c r="B66" s="46" t="s">
        <v>32</v>
      </c>
      <c r="C66" s="46"/>
      <c r="D66" s="46"/>
      <c r="E66" s="46"/>
      <c r="H66" s="47">
        <f t="shared" ref="H66:S66" si="35">+H67+H68</f>
        <v>1113302.2999999998</v>
      </c>
      <c r="I66" s="47">
        <f t="shared" si="35"/>
        <v>750569.99</v>
      </c>
      <c r="J66" s="47">
        <f t="shared" si="35"/>
        <v>710455.13</v>
      </c>
      <c r="K66" s="47">
        <f t="shared" si="35"/>
        <v>643301.67000000004</v>
      </c>
      <c r="L66" s="47">
        <f t="shared" si="35"/>
        <v>772995.53999999992</v>
      </c>
      <c r="M66" s="47">
        <f t="shared" si="35"/>
        <v>617173.36999999988</v>
      </c>
      <c r="N66" s="47">
        <f t="shared" si="35"/>
        <v>599231.34000000008</v>
      </c>
      <c r="O66" s="47">
        <f t="shared" si="35"/>
        <v>739103.75</v>
      </c>
      <c r="P66" s="47">
        <f t="shared" si="35"/>
        <v>679169.52</v>
      </c>
      <c r="Q66" s="47">
        <f t="shared" si="35"/>
        <v>677512.76</v>
      </c>
      <c r="R66" s="47">
        <f t="shared" si="35"/>
        <v>812091.95</v>
      </c>
      <c r="S66" s="47">
        <f t="shared" si="35"/>
        <v>1005775.67</v>
      </c>
      <c r="U66" s="47">
        <f ca="1">SUM(OFFSET(A66,0,7,,MONTH(MAX($H$7:$S$7))))</f>
        <v>1113302.2999999998</v>
      </c>
      <c r="W66" s="47">
        <f>SUM(H66:S66)</f>
        <v>9120682.9900000002</v>
      </c>
    </row>
    <row r="67" spans="2:23" ht="17.45" customHeight="1">
      <c r="B67" s="48" t="s">
        <v>33</v>
      </c>
      <c r="C67" s="48"/>
      <c r="D67" s="48"/>
      <c r="E67" s="48"/>
      <c r="H67" s="49">
        <v>1098888.3999999999</v>
      </c>
      <c r="I67" s="49">
        <v>733610.67999999993</v>
      </c>
      <c r="J67" s="49">
        <v>689767.06</v>
      </c>
      <c r="K67" s="49">
        <v>626568.89</v>
      </c>
      <c r="L67" s="49">
        <v>750739.22</v>
      </c>
      <c r="M67" s="49">
        <v>595214.12999999989</v>
      </c>
      <c r="N67" s="49">
        <v>576806.57000000007</v>
      </c>
      <c r="O67" s="49">
        <v>716106.18</v>
      </c>
      <c r="P67" s="49">
        <v>658392.76</v>
      </c>
      <c r="Q67" s="49">
        <v>658188.71</v>
      </c>
      <c r="R67" s="49">
        <v>792794.45</v>
      </c>
      <c r="S67" s="49">
        <v>984960.09000000008</v>
      </c>
      <c r="U67" s="49">
        <f ca="1">SUM(OFFSET(A67,0,7,,MONTH(MAX($H$7:$S$7))))</f>
        <v>1098888.3999999999</v>
      </c>
      <c r="W67" s="49">
        <f t="shared" ref="W67:W71" si="36">SUM(H67:S67)</f>
        <v>8882037.1400000006</v>
      </c>
    </row>
    <row r="68" spans="2:23" ht="17.45" customHeight="1">
      <c r="B68" s="48" t="s">
        <v>34</v>
      </c>
      <c r="C68" s="48"/>
      <c r="D68" s="48"/>
      <c r="E68" s="48"/>
      <c r="H68" s="49">
        <v>14413.9</v>
      </c>
      <c r="I68" s="49">
        <v>16959.309999999998</v>
      </c>
      <c r="J68" s="49">
        <v>20688.07</v>
      </c>
      <c r="K68" s="49">
        <v>16732.78</v>
      </c>
      <c r="L68" s="49">
        <v>22256.32</v>
      </c>
      <c r="M68" s="49">
        <v>21959.239999999998</v>
      </c>
      <c r="N68" s="49">
        <v>22424.769999999997</v>
      </c>
      <c r="O68" s="49">
        <v>22997.57</v>
      </c>
      <c r="P68" s="49">
        <v>20776.760000000002</v>
      </c>
      <c r="Q68" s="49">
        <v>19324.05</v>
      </c>
      <c r="R68" s="49">
        <v>19297.5</v>
      </c>
      <c r="S68" s="49">
        <v>20815.580000000002</v>
      </c>
      <c r="U68" s="49">
        <f t="shared" ref="U68:U71" ca="1" si="37">SUM(OFFSET(A68,0,7,,MONTH(MAX($H$7:$S$7))))</f>
        <v>14413.9</v>
      </c>
      <c r="W68" s="49">
        <f t="shared" si="36"/>
        <v>238645.84999999998</v>
      </c>
    </row>
    <row r="69" spans="2:23" ht="17.45" customHeight="1">
      <c r="B69" s="46" t="s">
        <v>35</v>
      </c>
      <c r="C69" s="46"/>
      <c r="D69" s="46"/>
      <c r="E69" s="46"/>
      <c r="H69" s="47">
        <v>-56960.100000000006</v>
      </c>
      <c r="I69" s="47">
        <v>-63493.385000000009</v>
      </c>
      <c r="J69" s="47">
        <v>-72420.850000000006</v>
      </c>
      <c r="K69" s="47">
        <v>-79421.100000000006</v>
      </c>
      <c r="L69" s="47">
        <v>-69277.390000000014</v>
      </c>
      <c r="M69" s="47">
        <v>-57120.100000000006</v>
      </c>
      <c r="N69" s="47">
        <v>-57901.100000000006</v>
      </c>
      <c r="O69" s="47">
        <v>-57941.100000000006</v>
      </c>
      <c r="P69" s="47">
        <v>-61959.29</v>
      </c>
      <c r="Q69" s="47">
        <v>-58820.29</v>
      </c>
      <c r="R69" s="47">
        <v>-87040.904999999999</v>
      </c>
      <c r="S69" s="47">
        <v>-144398.44</v>
      </c>
      <c r="U69" s="47">
        <f t="shared" ca="1" si="37"/>
        <v>-56960.100000000006</v>
      </c>
      <c r="W69" s="47">
        <f t="shared" si="36"/>
        <v>-866754.05</v>
      </c>
    </row>
    <row r="70" spans="2:23" ht="17.45" customHeight="1">
      <c r="B70" s="50" t="s">
        <v>36</v>
      </c>
      <c r="C70" s="50"/>
      <c r="D70" s="50"/>
      <c r="E70" s="50"/>
      <c r="H70" s="51">
        <f t="shared" ref="H70:S70" si="38">+H66+H69</f>
        <v>1056342.1999999997</v>
      </c>
      <c r="I70" s="51">
        <f t="shared" si="38"/>
        <v>687076.60499999998</v>
      </c>
      <c r="J70" s="51">
        <f t="shared" si="38"/>
        <v>638034.28</v>
      </c>
      <c r="K70" s="51">
        <f t="shared" si="38"/>
        <v>563880.57000000007</v>
      </c>
      <c r="L70" s="51">
        <f t="shared" si="38"/>
        <v>703718.14999999991</v>
      </c>
      <c r="M70" s="51">
        <f t="shared" si="38"/>
        <v>560053.2699999999</v>
      </c>
      <c r="N70" s="51">
        <f t="shared" si="38"/>
        <v>541330.24000000011</v>
      </c>
      <c r="O70" s="51">
        <f t="shared" si="38"/>
        <v>681162.65</v>
      </c>
      <c r="P70" s="51">
        <f t="shared" si="38"/>
        <v>617210.23</v>
      </c>
      <c r="Q70" s="51">
        <f t="shared" si="38"/>
        <v>618692.47</v>
      </c>
      <c r="R70" s="51">
        <f t="shared" si="38"/>
        <v>725051.04499999993</v>
      </c>
      <c r="S70" s="51">
        <f t="shared" si="38"/>
        <v>861377.23</v>
      </c>
      <c r="U70" s="51">
        <f t="shared" ca="1" si="37"/>
        <v>1056342.1999999997</v>
      </c>
      <c r="W70" s="51">
        <f t="shared" si="36"/>
        <v>8253928.9399999995</v>
      </c>
    </row>
    <row r="71" spans="2:23" ht="17.45" customHeight="1">
      <c r="B71" s="46" t="s">
        <v>54</v>
      </c>
      <c r="C71" s="46"/>
      <c r="D71" s="46"/>
      <c r="E71" s="46"/>
      <c r="H71" s="47">
        <v>521856</v>
      </c>
      <c r="I71" s="47">
        <v>652320</v>
      </c>
      <c r="J71" s="47">
        <v>652320</v>
      </c>
      <c r="K71" s="47">
        <v>619704</v>
      </c>
      <c r="L71" s="47">
        <v>717552</v>
      </c>
      <c r="M71" s="47">
        <v>834037.89545361605</v>
      </c>
      <c r="N71" s="47">
        <v>652320</v>
      </c>
      <c r="O71" s="47">
        <v>652320</v>
      </c>
      <c r="P71" s="47">
        <v>641235.88449676801</v>
      </c>
      <c r="Q71" s="47">
        <v>616185.50999126397</v>
      </c>
      <c r="R71" s="47">
        <v>0</v>
      </c>
      <c r="S71" s="47">
        <v>1304640</v>
      </c>
      <c r="U71" s="47">
        <f t="shared" ca="1" si="37"/>
        <v>521856</v>
      </c>
      <c r="W71" s="47">
        <f t="shared" si="36"/>
        <v>7864491.289941648</v>
      </c>
    </row>
    <row r="72" spans="2:23" ht="17.45" customHeight="1">
      <c r="B72" s="50" t="s">
        <v>38</v>
      </c>
      <c r="C72" s="52"/>
      <c r="D72" s="52"/>
      <c r="E72" s="52"/>
      <c r="H72" s="82">
        <v>0.08</v>
      </c>
      <c r="I72" s="82">
        <v>0.1</v>
      </c>
      <c r="J72" s="82">
        <v>0.1</v>
      </c>
      <c r="K72" s="82">
        <v>9.5000000000000001E-2</v>
      </c>
      <c r="L72" s="82">
        <v>0.11</v>
      </c>
      <c r="M72" s="82">
        <v>0.12785717063000002</v>
      </c>
      <c r="N72" s="82">
        <v>0.1</v>
      </c>
      <c r="O72" s="82">
        <v>0.1</v>
      </c>
      <c r="P72" s="82">
        <v>9.8300816240000005E-2</v>
      </c>
      <c r="Q72" s="82">
        <v>9.4460619019999997E-2</v>
      </c>
      <c r="R72" s="82">
        <v>0</v>
      </c>
      <c r="S72" s="82">
        <v>0.2</v>
      </c>
      <c r="T72" s="83"/>
      <c r="U72" s="82">
        <f ca="1">AVERAGE(OFFSET(A72,0,7,,MONTH(MAX($H$7:$S$7))))</f>
        <v>0.08</v>
      </c>
      <c r="V72" s="83"/>
      <c r="W72" s="82">
        <f>AVERAGE(H72:S72)</f>
        <v>0.10046821715749998</v>
      </c>
    </row>
    <row r="73" spans="2:23" ht="17.45" customHeight="1">
      <c r="B73" s="50" t="s">
        <v>37</v>
      </c>
      <c r="C73" s="52"/>
      <c r="D73" s="52"/>
      <c r="E73" s="52"/>
      <c r="H73" s="82">
        <v>0.16193619695854791</v>
      </c>
      <c r="I73" s="82">
        <v>0.10532815259381899</v>
      </c>
      <c r="J73" s="82">
        <v>9.7810013490311501E-2</v>
      </c>
      <c r="K73" s="82">
        <v>8.6442324319352476E-2</v>
      </c>
      <c r="L73" s="82">
        <v>0.10787928470689231</v>
      </c>
      <c r="M73" s="82">
        <v>8.5855603078243789E-2</v>
      </c>
      <c r="N73" s="82">
        <v>8.2985381407897976E-2</v>
      </c>
      <c r="O73" s="82">
        <v>0.10442154923963699</v>
      </c>
      <c r="P73" s="82">
        <v>9.4617707566838363E-2</v>
      </c>
      <c r="Q73" s="82">
        <v>9.4844933468236442E-2</v>
      </c>
      <c r="R73" s="82">
        <v>0.11114959605714986</v>
      </c>
      <c r="S73" s="82">
        <v>0.13204826312239393</v>
      </c>
      <c r="T73" s="83"/>
      <c r="U73" s="82">
        <f ca="1">AVERAGE(OFFSET(A73,0,7,,MONTH(MAX($H$7:$S$7))))</f>
        <v>0.16193619695854791</v>
      </c>
      <c r="V73" s="83"/>
      <c r="W73" s="82">
        <f>AVERAGE(H73:S73)</f>
        <v>0.1054432505007767</v>
      </c>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345B6-849C-4CCE-A5FE-99F940CE02AA}">
  <dimension ref="B1:CU37"/>
  <sheetViews>
    <sheetView showGridLines="0" zoomScale="85" zoomScaleNormal="85" workbookViewId="0">
      <pane xSplit="7" ySplit="8" topLeftCell="BZ9" activePane="bottomRight" state="frozen"/>
      <selection activeCell="G33" sqref="G33"/>
      <selection pane="topRight" activeCell="G33" sqref="G33"/>
      <selection pane="bottomLeft" activeCell="G33" sqref="G33"/>
      <selection pane="bottomRight"/>
    </sheetView>
  </sheetViews>
  <sheetFormatPr defaultColWidth="10.7109375" defaultRowHeight="17.45" customHeight="1"/>
  <cols>
    <col min="1" max="1" width="1.7109375" style="4" customWidth="1"/>
    <col min="2" max="5" width="10.7109375" style="4"/>
    <col min="6" max="6" width="13.85546875" style="4" customWidth="1"/>
    <col min="7" max="8" width="0.85546875" style="5" customWidth="1"/>
    <col min="9" max="92" width="12.7109375" style="4" customWidth="1"/>
    <col min="93" max="93" width="0.85546875" style="5" customWidth="1"/>
    <col min="94" max="94" width="15.7109375" style="4" customWidth="1"/>
    <col min="95" max="95" width="0.85546875" style="5" customWidth="1"/>
    <col min="96" max="96" width="15.7109375" style="4" customWidth="1"/>
    <col min="97" max="97" width="0.85546875" style="5" customWidth="1"/>
    <col min="98" max="16384" width="10.7109375" style="4"/>
  </cols>
  <sheetData>
    <row r="1" spans="2:99" ht="9.9499999999999993" customHeight="1"/>
    <row r="6" spans="2:99" ht="17.45" customHeight="1">
      <c r="CR6" s="27"/>
    </row>
    <row r="7" spans="2:99" ht="24.75" customHeight="1">
      <c r="B7" s="23" t="s">
        <v>31</v>
      </c>
      <c r="C7" s="20"/>
      <c r="D7" s="20"/>
      <c r="E7" s="20"/>
      <c r="F7" s="20"/>
      <c r="G7" s="21"/>
      <c r="H7" s="21"/>
      <c r="I7" s="22">
        <v>43466</v>
      </c>
      <c r="J7" s="22">
        <f t="shared" ref="J7" si="0">EDATE(I7,1)</f>
        <v>43497</v>
      </c>
      <c r="K7" s="22">
        <f t="shared" ref="K7" si="1">EDATE(J7,1)</f>
        <v>43525</v>
      </c>
      <c r="L7" s="22">
        <f t="shared" ref="L7" si="2">EDATE(K7,1)</f>
        <v>43556</v>
      </c>
      <c r="M7" s="22">
        <f t="shared" ref="M7" si="3">EDATE(L7,1)</f>
        <v>43586</v>
      </c>
      <c r="N7" s="22">
        <f t="shared" ref="N7" si="4">EDATE(M7,1)</f>
        <v>43617</v>
      </c>
      <c r="O7" s="22">
        <f t="shared" ref="O7" si="5">EDATE(N7,1)</f>
        <v>43647</v>
      </c>
      <c r="P7" s="22">
        <f t="shared" ref="P7" si="6">EDATE(O7,1)</f>
        <v>43678</v>
      </c>
      <c r="Q7" s="22">
        <f t="shared" ref="Q7" si="7">EDATE(P7,1)</f>
        <v>43709</v>
      </c>
      <c r="R7" s="22">
        <f t="shared" ref="R7" si="8">EDATE(Q7,1)</f>
        <v>43739</v>
      </c>
      <c r="S7" s="22">
        <f t="shared" ref="S7" si="9">EDATE(R7,1)</f>
        <v>43770</v>
      </c>
      <c r="T7" s="22">
        <f t="shared" ref="T7:AD7" si="10">EDATE(S7,1)</f>
        <v>43800</v>
      </c>
      <c r="U7" s="22">
        <f t="shared" si="10"/>
        <v>43831</v>
      </c>
      <c r="V7" s="22">
        <f t="shared" si="10"/>
        <v>43862</v>
      </c>
      <c r="W7" s="22">
        <f t="shared" si="10"/>
        <v>43891</v>
      </c>
      <c r="X7" s="22">
        <f t="shared" si="10"/>
        <v>43922</v>
      </c>
      <c r="Y7" s="22">
        <f t="shared" si="10"/>
        <v>43952</v>
      </c>
      <c r="Z7" s="22">
        <f t="shared" si="10"/>
        <v>43983</v>
      </c>
      <c r="AA7" s="22">
        <f t="shared" si="10"/>
        <v>44013</v>
      </c>
      <c r="AB7" s="22">
        <f t="shared" si="10"/>
        <v>44044</v>
      </c>
      <c r="AC7" s="22">
        <f t="shared" si="10"/>
        <v>44075</v>
      </c>
      <c r="AD7" s="22">
        <f t="shared" si="10"/>
        <v>44105</v>
      </c>
      <c r="AE7" s="22">
        <f t="shared" ref="AE7" si="11">EDATE(AD7,1)</f>
        <v>44136</v>
      </c>
      <c r="AF7" s="22">
        <f t="shared" ref="AF7:AQ7" si="12">EDATE(AE7,1)</f>
        <v>44166</v>
      </c>
      <c r="AG7" s="22">
        <f t="shared" si="12"/>
        <v>44197</v>
      </c>
      <c r="AH7" s="22">
        <f t="shared" si="12"/>
        <v>44228</v>
      </c>
      <c r="AI7" s="22">
        <f t="shared" si="12"/>
        <v>44256</v>
      </c>
      <c r="AJ7" s="22">
        <f t="shared" si="12"/>
        <v>44287</v>
      </c>
      <c r="AK7" s="22">
        <f t="shared" si="12"/>
        <v>44317</v>
      </c>
      <c r="AL7" s="22">
        <f t="shared" si="12"/>
        <v>44348</v>
      </c>
      <c r="AM7" s="22">
        <f t="shared" si="12"/>
        <v>44378</v>
      </c>
      <c r="AN7" s="22">
        <f t="shared" si="12"/>
        <v>44409</v>
      </c>
      <c r="AO7" s="22">
        <f t="shared" si="12"/>
        <v>44440</v>
      </c>
      <c r="AP7" s="22">
        <f t="shared" si="12"/>
        <v>44470</v>
      </c>
      <c r="AQ7" s="22">
        <f t="shared" si="12"/>
        <v>44501</v>
      </c>
      <c r="AR7" s="22">
        <f t="shared" ref="AR7" si="13">EDATE(AQ7,1)</f>
        <v>44531</v>
      </c>
      <c r="AS7" s="22">
        <f t="shared" ref="AS7" si="14">EDATE(AR7,1)</f>
        <v>44562</v>
      </c>
      <c r="AT7" s="22">
        <f t="shared" ref="AT7" si="15">EDATE(AS7,1)</f>
        <v>44593</v>
      </c>
      <c r="AU7" s="22">
        <f t="shared" ref="AU7" si="16">EDATE(AT7,1)</f>
        <v>44621</v>
      </c>
      <c r="AV7" s="22">
        <f t="shared" ref="AV7" si="17">EDATE(AU7,1)</f>
        <v>44652</v>
      </c>
      <c r="AW7" s="22">
        <f t="shared" ref="AW7" si="18">EDATE(AV7,1)</f>
        <v>44682</v>
      </c>
      <c r="AX7" s="22">
        <f t="shared" ref="AX7" si="19">EDATE(AW7,1)</f>
        <v>44713</v>
      </c>
      <c r="AY7" s="22">
        <f t="shared" ref="AY7" si="20">EDATE(AX7,1)</f>
        <v>44743</v>
      </c>
      <c r="AZ7" s="22">
        <f t="shared" ref="AZ7" si="21">EDATE(AY7,1)</f>
        <v>44774</v>
      </c>
      <c r="BA7" s="22">
        <f t="shared" ref="BA7" si="22">EDATE(AZ7,1)</f>
        <v>44805</v>
      </c>
      <c r="BB7" s="22">
        <f t="shared" ref="BB7:BL7" si="23">EDATE(BA7,1)</f>
        <v>44835</v>
      </c>
      <c r="BC7" s="22">
        <f t="shared" si="23"/>
        <v>44866</v>
      </c>
      <c r="BD7" s="22">
        <f t="shared" si="23"/>
        <v>44896</v>
      </c>
      <c r="BE7" s="22">
        <f t="shared" si="23"/>
        <v>44927</v>
      </c>
      <c r="BF7" s="22">
        <f t="shared" si="23"/>
        <v>44958</v>
      </c>
      <c r="BG7" s="22">
        <f t="shared" si="23"/>
        <v>44986</v>
      </c>
      <c r="BH7" s="22">
        <f t="shared" si="23"/>
        <v>45017</v>
      </c>
      <c r="BI7" s="22">
        <f t="shared" si="23"/>
        <v>45047</v>
      </c>
      <c r="BJ7" s="22">
        <f t="shared" si="23"/>
        <v>45078</v>
      </c>
      <c r="BK7" s="22">
        <f t="shared" si="23"/>
        <v>45108</v>
      </c>
      <c r="BL7" s="22">
        <f t="shared" si="23"/>
        <v>45139</v>
      </c>
      <c r="BM7" s="22">
        <f t="shared" ref="BM7" si="24">EDATE(BL7,1)</f>
        <v>45170</v>
      </c>
      <c r="BN7" s="22">
        <f t="shared" ref="BN7:BR7" si="25">EDATE(BM7,1)</f>
        <v>45200</v>
      </c>
      <c r="BO7" s="22">
        <f t="shared" si="25"/>
        <v>45231</v>
      </c>
      <c r="BP7" s="22">
        <f t="shared" si="25"/>
        <v>45261</v>
      </c>
      <c r="BQ7" s="22">
        <f t="shared" si="25"/>
        <v>45292</v>
      </c>
      <c r="BR7" s="22">
        <f t="shared" si="25"/>
        <v>45323</v>
      </c>
      <c r="BS7" s="22">
        <f t="shared" ref="BS7" si="26">EDATE(BR7,1)</f>
        <v>45352</v>
      </c>
      <c r="BT7" s="22">
        <f t="shared" ref="BT7:CN7" si="27">EDATE(BS7,1)</f>
        <v>45383</v>
      </c>
      <c r="BU7" s="22">
        <f t="shared" si="27"/>
        <v>45413</v>
      </c>
      <c r="BV7" s="22">
        <f t="shared" si="27"/>
        <v>45444</v>
      </c>
      <c r="BW7" s="22">
        <f t="shared" si="27"/>
        <v>45474</v>
      </c>
      <c r="BX7" s="22">
        <f t="shared" si="27"/>
        <v>45505</v>
      </c>
      <c r="BY7" s="22">
        <f t="shared" si="27"/>
        <v>45536</v>
      </c>
      <c r="BZ7" s="22">
        <f t="shared" si="27"/>
        <v>45566</v>
      </c>
      <c r="CA7" s="22">
        <f t="shared" si="27"/>
        <v>45597</v>
      </c>
      <c r="CB7" s="22">
        <f t="shared" si="27"/>
        <v>45627</v>
      </c>
      <c r="CC7" s="22">
        <f t="shared" si="27"/>
        <v>45658</v>
      </c>
      <c r="CD7" s="22">
        <f t="shared" si="27"/>
        <v>45689</v>
      </c>
      <c r="CE7" s="22">
        <f t="shared" si="27"/>
        <v>45717</v>
      </c>
      <c r="CF7" s="22">
        <f t="shared" si="27"/>
        <v>45748</v>
      </c>
      <c r="CG7" s="22">
        <f t="shared" si="27"/>
        <v>45778</v>
      </c>
      <c r="CH7" s="22">
        <f t="shared" si="27"/>
        <v>45809</v>
      </c>
      <c r="CI7" s="22">
        <f t="shared" si="27"/>
        <v>45839</v>
      </c>
      <c r="CJ7" s="22">
        <f t="shared" si="27"/>
        <v>45870</v>
      </c>
      <c r="CK7" s="22">
        <f t="shared" si="27"/>
        <v>45901</v>
      </c>
      <c r="CL7" s="22">
        <f t="shared" si="27"/>
        <v>45931</v>
      </c>
      <c r="CM7" s="22">
        <f t="shared" si="27"/>
        <v>45962</v>
      </c>
      <c r="CN7" s="22">
        <f t="shared" si="27"/>
        <v>45992</v>
      </c>
      <c r="CO7" s="21"/>
      <c r="CP7" s="44">
        <v>2025</v>
      </c>
      <c r="CQ7" s="21"/>
      <c r="CR7" s="24" t="str">
        <f>"Jan/"&amp;PROPER(TEXT(MAX(H7:CO7),"mmm"))&amp;"-24"</f>
        <v>Jan/Dez-24</v>
      </c>
      <c r="CS7" s="21"/>
      <c r="CT7" s="53" t="s">
        <v>39</v>
      </c>
      <c r="CU7" s="53" t="s">
        <v>39</v>
      </c>
    </row>
    <row r="8" spans="2:99" ht="5.0999999999999996" customHeight="1">
      <c r="B8" s="3"/>
      <c r="C8" s="6"/>
      <c r="D8" s="6"/>
      <c r="E8" s="6"/>
      <c r="F8" s="6"/>
      <c r="G8" s="21"/>
      <c r="H8" s="21"/>
      <c r="I8" s="43">
        <f t="shared" ref="I8" si="28">YEAR(I7)</f>
        <v>2019</v>
      </c>
      <c r="J8" s="43">
        <f t="shared" ref="J8:R8" si="29">YEAR(J7)</f>
        <v>2019</v>
      </c>
      <c r="K8" s="43">
        <f t="shared" si="29"/>
        <v>2019</v>
      </c>
      <c r="L8" s="43">
        <f t="shared" si="29"/>
        <v>2019</v>
      </c>
      <c r="M8" s="43">
        <f t="shared" si="29"/>
        <v>2019</v>
      </c>
      <c r="N8" s="43">
        <f t="shared" si="29"/>
        <v>2019</v>
      </c>
      <c r="O8" s="43">
        <f t="shared" si="29"/>
        <v>2019</v>
      </c>
      <c r="P8" s="43">
        <f t="shared" si="29"/>
        <v>2019</v>
      </c>
      <c r="Q8" s="43">
        <f t="shared" si="29"/>
        <v>2019</v>
      </c>
      <c r="R8" s="43">
        <f t="shared" si="29"/>
        <v>2019</v>
      </c>
      <c r="S8" s="43">
        <f t="shared" ref="S8:AF8" si="30">YEAR(S7)</f>
        <v>2019</v>
      </c>
      <c r="T8" s="43">
        <f t="shared" si="30"/>
        <v>2019</v>
      </c>
      <c r="U8" s="43">
        <f t="shared" si="30"/>
        <v>2020</v>
      </c>
      <c r="V8" s="43">
        <f t="shared" si="30"/>
        <v>2020</v>
      </c>
      <c r="W8" s="43">
        <f t="shared" si="30"/>
        <v>2020</v>
      </c>
      <c r="X8" s="43">
        <f t="shared" si="30"/>
        <v>2020</v>
      </c>
      <c r="Y8" s="43">
        <f t="shared" si="30"/>
        <v>2020</v>
      </c>
      <c r="Z8" s="43">
        <f t="shared" si="30"/>
        <v>2020</v>
      </c>
      <c r="AA8" s="43">
        <f t="shared" si="30"/>
        <v>2020</v>
      </c>
      <c r="AB8" s="43">
        <f t="shared" si="30"/>
        <v>2020</v>
      </c>
      <c r="AC8" s="43">
        <f t="shared" si="30"/>
        <v>2020</v>
      </c>
      <c r="AD8" s="43">
        <f t="shared" si="30"/>
        <v>2020</v>
      </c>
      <c r="AE8" s="43">
        <f t="shared" si="30"/>
        <v>2020</v>
      </c>
      <c r="AF8" s="43">
        <f t="shared" si="30"/>
        <v>2020</v>
      </c>
      <c r="AG8" s="43">
        <f t="shared" ref="AG8:AL8" si="31">YEAR(AG7)</f>
        <v>2021</v>
      </c>
      <c r="AH8" s="43">
        <f t="shared" si="31"/>
        <v>2021</v>
      </c>
      <c r="AI8" s="43">
        <f t="shared" si="31"/>
        <v>2021</v>
      </c>
      <c r="AJ8" s="43">
        <f t="shared" si="31"/>
        <v>2021</v>
      </c>
      <c r="AK8" s="43">
        <f t="shared" si="31"/>
        <v>2021</v>
      </c>
      <c r="AL8" s="43">
        <f t="shared" si="31"/>
        <v>2021</v>
      </c>
      <c r="AM8" s="43">
        <f t="shared" ref="AM8:AN8" si="32">YEAR(AM7)</f>
        <v>2021</v>
      </c>
      <c r="AN8" s="43">
        <f t="shared" si="32"/>
        <v>2021</v>
      </c>
      <c r="AO8" s="43">
        <f t="shared" ref="AO8:AP8" si="33">YEAR(AO7)</f>
        <v>2021</v>
      </c>
      <c r="AP8" s="43">
        <f t="shared" si="33"/>
        <v>2021</v>
      </c>
      <c r="AQ8" s="43">
        <f t="shared" ref="AQ8" si="34">YEAR(AQ7)</f>
        <v>2021</v>
      </c>
      <c r="AR8" s="43">
        <f t="shared" ref="AR8" si="35">YEAR(AR7)</f>
        <v>2021</v>
      </c>
      <c r="AS8" s="43">
        <f t="shared" ref="AS8" si="36">YEAR(AS7)</f>
        <v>2022</v>
      </c>
      <c r="AT8" s="43">
        <f t="shared" ref="AT8" si="37">YEAR(AT7)</f>
        <v>2022</v>
      </c>
      <c r="AU8" s="43">
        <f t="shared" ref="AU8" si="38">YEAR(AU7)</f>
        <v>2022</v>
      </c>
      <c r="AV8" s="43">
        <f t="shared" ref="AV8" si="39">YEAR(AV7)</f>
        <v>2022</v>
      </c>
      <c r="AW8" s="43">
        <f t="shared" ref="AW8" si="40">YEAR(AW7)</f>
        <v>2022</v>
      </c>
      <c r="AX8" s="43">
        <f t="shared" ref="AX8" si="41">YEAR(AX7)</f>
        <v>2022</v>
      </c>
      <c r="AY8" s="43">
        <f t="shared" ref="AY8" si="42">YEAR(AY7)</f>
        <v>2022</v>
      </c>
      <c r="AZ8" s="43">
        <f t="shared" ref="AZ8" si="43">YEAR(AZ7)</f>
        <v>2022</v>
      </c>
      <c r="BA8" s="43">
        <f t="shared" ref="BA8:BB8" si="44">YEAR(BA7)</f>
        <v>2022</v>
      </c>
      <c r="BB8" s="43">
        <f t="shared" si="44"/>
        <v>2022</v>
      </c>
      <c r="BC8" s="43">
        <f t="shared" ref="BC8:BD8" si="45">YEAR(BC7)</f>
        <v>2022</v>
      </c>
      <c r="BD8" s="43">
        <f t="shared" si="45"/>
        <v>2022</v>
      </c>
      <c r="BE8" s="43">
        <f t="shared" ref="BE8:BF8" si="46">YEAR(BE7)</f>
        <v>2023</v>
      </c>
      <c r="BF8" s="43">
        <f t="shared" si="46"/>
        <v>2023</v>
      </c>
      <c r="BG8" s="43">
        <f t="shared" ref="BG8:BH8" si="47">YEAR(BG7)</f>
        <v>2023</v>
      </c>
      <c r="BH8" s="43">
        <f t="shared" si="47"/>
        <v>2023</v>
      </c>
      <c r="BI8" s="43">
        <f t="shared" ref="BI8:BJ8" si="48">YEAR(BI7)</f>
        <v>2023</v>
      </c>
      <c r="BJ8" s="43">
        <f t="shared" si="48"/>
        <v>2023</v>
      </c>
      <c r="BK8" s="43">
        <f t="shared" ref="BK8:BL8" si="49">YEAR(BK7)</f>
        <v>2023</v>
      </c>
      <c r="BL8" s="43">
        <f t="shared" si="49"/>
        <v>2023</v>
      </c>
      <c r="BM8" s="43">
        <f t="shared" ref="BM8:BN8" si="50">YEAR(BM7)</f>
        <v>2023</v>
      </c>
      <c r="BN8" s="43">
        <f t="shared" si="50"/>
        <v>2023</v>
      </c>
      <c r="BO8" s="43">
        <f t="shared" ref="BO8:BP8" si="51">YEAR(BO7)</f>
        <v>2023</v>
      </c>
      <c r="BP8" s="43">
        <f t="shared" si="51"/>
        <v>2023</v>
      </c>
      <c r="BQ8" s="43">
        <f t="shared" ref="BQ8:BR8" si="52">YEAR(BQ7)</f>
        <v>2024</v>
      </c>
      <c r="BR8" s="43">
        <f t="shared" si="52"/>
        <v>2024</v>
      </c>
      <c r="BS8" s="43">
        <f t="shared" ref="BS8:BT8" si="53">YEAR(BS7)</f>
        <v>2024</v>
      </c>
      <c r="BT8" s="43">
        <f t="shared" si="53"/>
        <v>2024</v>
      </c>
      <c r="BU8" s="43">
        <f t="shared" ref="BU8:BV8" si="54">YEAR(BU7)</f>
        <v>2024</v>
      </c>
      <c r="BV8" s="43">
        <f t="shared" si="54"/>
        <v>2024</v>
      </c>
      <c r="BW8" s="43">
        <f t="shared" ref="BW8:BX8" si="55">YEAR(BW7)</f>
        <v>2024</v>
      </c>
      <c r="BX8" s="43">
        <f t="shared" si="55"/>
        <v>2024</v>
      </c>
      <c r="BY8" s="43">
        <f t="shared" ref="BY8:BZ8" si="56">YEAR(BY7)</f>
        <v>2024</v>
      </c>
      <c r="BZ8" s="43">
        <f t="shared" si="56"/>
        <v>2024</v>
      </c>
      <c r="CA8" s="43">
        <f t="shared" ref="CA8:CB8" si="57">YEAR(CA7)</f>
        <v>2024</v>
      </c>
      <c r="CB8" s="43">
        <f t="shared" si="57"/>
        <v>2024</v>
      </c>
      <c r="CC8" s="43">
        <f t="shared" ref="CC8:CD8" si="58">YEAR(CC7)</f>
        <v>2025</v>
      </c>
      <c r="CD8" s="43">
        <f t="shared" si="58"/>
        <v>2025</v>
      </c>
      <c r="CE8" s="43">
        <f t="shared" ref="CE8:CF8" si="59">YEAR(CE7)</f>
        <v>2025</v>
      </c>
      <c r="CF8" s="43">
        <f t="shared" si="59"/>
        <v>2025</v>
      </c>
      <c r="CG8" s="43">
        <f t="shared" ref="CG8:CH8" si="60">YEAR(CG7)</f>
        <v>2025</v>
      </c>
      <c r="CH8" s="43">
        <f t="shared" si="60"/>
        <v>2025</v>
      </c>
      <c r="CI8" s="43">
        <f t="shared" ref="CI8:CJ8" si="61">YEAR(CI7)</f>
        <v>2025</v>
      </c>
      <c r="CJ8" s="43">
        <f t="shared" si="61"/>
        <v>2025</v>
      </c>
      <c r="CK8" s="43">
        <f t="shared" ref="CK8:CL8" si="62">YEAR(CK7)</f>
        <v>2025</v>
      </c>
      <c r="CL8" s="43">
        <f t="shared" si="62"/>
        <v>2025</v>
      </c>
      <c r="CM8" s="43">
        <f t="shared" ref="CM8:CN8" si="63">YEAR(CM7)</f>
        <v>2025</v>
      </c>
      <c r="CN8" s="43">
        <f t="shared" si="63"/>
        <v>2025</v>
      </c>
      <c r="CP8" s="7"/>
      <c r="CR8" s="7"/>
    </row>
    <row r="9" spans="2:99" ht="5.0999999999999996" customHeight="1">
      <c r="B9" s="3"/>
      <c r="C9" s="6"/>
      <c r="D9" s="6"/>
      <c r="E9" s="6"/>
      <c r="F9" s="6"/>
      <c r="G9" s="21"/>
      <c r="H9" s="21"/>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25"/>
      <c r="CP9" s="7"/>
      <c r="CQ9" s="25"/>
      <c r="CR9" s="7"/>
      <c r="CS9" s="25"/>
    </row>
    <row r="10" spans="2:99" ht="18.75" customHeight="1">
      <c r="B10" s="26" t="s">
        <v>58</v>
      </c>
      <c r="C10" s="10"/>
      <c r="D10" s="10"/>
      <c r="E10" s="10"/>
      <c r="F10" s="10"/>
      <c r="G10" s="21"/>
      <c r="H10" s="21"/>
      <c r="I10" s="10"/>
      <c r="J10" s="10"/>
      <c r="K10" s="10"/>
      <c r="L10" s="10"/>
      <c r="M10" s="10"/>
      <c r="N10" s="10"/>
      <c r="O10" s="10"/>
      <c r="P10" s="10"/>
      <c r="Q10" s="10"/>
      <c r="R10" s="10"/>
      <c r="S10" s="10"/>
      <c r="T10" s="10"/>
      <c r="U10" s="10"/>
      <c r="V10" s="10"/>
      <c r="W10" s="10"/>
      <c r="X10" s="10"/>
      <c r="Y10" s="10"/>
      <c r="Z10" s="10"/>
      <c r="AA10" s="10"/>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25"/>
      <c r="CP10" s="10"/>
      <c r="CQ10" s="25"/>
      <c r="CR10" s="10"/>
      <c r="CS10" s="25"/>
    </row>
    <row r="11" spans="2:99" customFormat="1" ht="18.75" customHeight="1">
      <c r="B11" s="64" t="s">
        <v>47</v>
      </c>
      <c r="C11" s="57"/>
      <c r="D11" s="57"/>
      <c r="E11" s="57"/>
      <c r="F11" s="57"/>
      <c r="G11" s="21"/>
      <c r="H11" s="21"/>
      <c r="I11" s="72">
        <v>461987.47642805998</v>
      </c>
      <c r="J11" s="72">
        <v>314905.34672797495</v>
      </c>
      <c r="K11" s="72">
        <v>310756.40129533497</v>
      </c>
      <c r="L11" s="72">
        <v>325434.99435315002</v>
      </c>
      <c r="M11" s="72">
        <v>304945.00614602998</v>
      </c>
      <c r="N11" s="72">
        <v>300976.14943995001</v>
      </c>
      <c r="O11" s="72">
        <v>318030.86170871992</v>
      </c>
      <c r="P11" s="72">
        <v>314105.58398423996</v>
      </c>
      <c r="Q11" s="72">
        <v>319923.88385530503</v>
      </c>
      <c r="R11" s="72">
        <v>326191.84311922494</v>
      </c>
      <c r="S11" s="72">
        <v>317330.41801087488</v>
      </c>
      <c r="T11" s="72">
        <v>345888.23048081994</v>
      </c>
      <c r="U11" s="72">
        <v>552400.67282416497</v>
      </c>
      <c r="V11" s="72">
        <v>369814.21622631</v>
      </c>
      <c r="W11" s="72">
        <v>318604.89452462998</v>
      </c>
      <c r="X11" s="72">
        <v>94616.024834159951</v>
      </c>
      <c r="Y11" s="72">
        <v>8252.3663934299948</v>
      </c>
      <c r="Z11" s="72">
        <v>6179.9700457950084</v>
      </c>
      <c r="AA11" s="72">
        <v>99723.538073759963</v>
      </c>
      <c r="AB11" s="72">
        <v>112805.95542458996</v>
      </c>
      <c r="AC11" s="72">
        <v>144194.70381613501</v>
      </c>
      <c r="AD11" s="72">
        <v>177318.84719695497</v>
      </c>
      <c r="AE11" s="72">
        <v>233843.35084202999</v>
      </c>
      <c r="AF11" s="72">
        <v>332673.67543221003</v>
      </c>
      <c r="AG11" s="72">
        <v>425098.4026291648</v>
      </c>
      <c r="AH11" s="72">
        <v>377494.4280862349</v>
      </c>
      <c r="AI11" s="72">
        <v>309823.26988907997</v>
      </c>
      <c r="AJ11" s="72">
        <v>235377.29915905502</v>
      </c>
      <c r="AK11" s="72">
        <v>294130.5316737449</v>
      </c>
      <c r="AL11" s="72">
        <v>315608.52826118987</v>
      </c>
      <c r="AM11" s="72">
        <v>320527.99041322502</v>
      </c>
      <c r="AN11" s="72">
        <v>342084.34781068494</v>
      </c>
      <c r="AO11" s="72">
        <v>310579.52085905999</v>
      </c>
      <c r="AP11" s="72">
        <v>302324.15487339004</v>
      </c>
      <c r="AQ11" s="72">
        <v>327503.65182224999</v>
      </c>
      <c r="AR11" s="72">
        <v>370699.29756064503</v>
      </c>
      <c r="AS11" s="72">
        <v>541586.55915188999</v>
      </c>
      <c r="AT11" s="72">
        <v>358423.26823216508</v>
      </c>
      <c r="AU11" s="72">
        <v>365878.03314466501</v>
      </c>
      <c r="AV11" s="72">
        <v>372550.55533744494</v>
      </c>
      <c r="AW11" s="72">
        <v>376235.49073369493</v>
      </c>
      <c r="AX11" s="72">
        <v>375971.21533813496</v>
      </c>
      <c r="AY11" s="72">
        <v>379636.50482011505</v>
      </c>
      <c r="AZ11" s="72">
        <v>407280.17386864498</v>
      </c>
      <c r="BA11" s="72">
        <v>395513.45973859495</v>
      </c>
      <c r="BB11" s="72">
        <v>405082.05640379997</v>
      </c>
      <c r="BC11" s="72">
        <v>421118.467240425</v>
      </c>
      <c r="BD11" s="72">
        <v>472383.68464561494</v>
      </c>
      <c r="BE11" s="72">
        <v>705870.71010522021</v>
      </c>
      <c r="BF11" s="72">
        <v>488870.32083589496</v>
      </c>
      <c r="BG11" s="72">
        <v>485747.87619248993</v>
      </c>
      <c r="BH11" s="72">
        <v>494490.42123480001</v>
      </c>
      <c r="BI11" s="72">
        <v>506772.11370853498</v>
      </c>
      <c r="BJ11" s="72">
        <v>498719.99485791009</v>
      </c>
      <c r="BK11" s="72">
        <v>488233.69275550504</v>
      </c>
      <c r="BL11" s="72">
        <v>511387.22336585989</v>
      </c>
      <c r="BM11" s="72">
        <v>491263.69123948476</v>
      </c>
      <c r="BN11" s="72">
        <v>514766.93963992497</v>
      </c>
      <c r="BO11" s="72">
        <v>508676.53289072996</v>
      </c>
      <c r="BP11" s="72">
        <v>599527.88906368485</v>
      </c>
      <c r="BQ11" s="72">
        <v>747713.33811983978</v>
      </c>
      <c r="BR11" s="72">
        <v>555692.30083696498</v>
      </c>
      <c r="BS11" s="72">
        <v>500870.99962340988</v>
      </c>
      <c r="BT11" s="72">
        <v>510617.04268568993</v>
      </c>
      <c r="BU11" s="72">
        <v>504552.54279211495</v>
      </c>
      <c r="BV11" s="72">
        <v>487600.40384383494</v>
      </c>
      <c r="BW11" s="72">
        <v>508908.38226970518</v>
      </c>
      <c r="BX11" s="72">
        <v>494763.67418355</v>
      </c>
      <c r="BY11" s="72">
        <v>540544.84816615493</v>
      </c>
      <c r="BZ11" s="72">
        <v>506593.54953887995</v>
      </c>
      <c r="CA11" s="72">
        <v>536199.23489276995</v>
      </c>
      <c r="CB11" s="72">
        <v>718994.25158267992</v>
      </c>
      <c r="CC11" s="72">
        <v>832970.3769455849</v>
      </c>
      <c r="CD11" s="72">
        <v>582639.50206226984</v>
      </c>
      <c r="CE11" s="72">
        <v>557977.18362970487</v>
      </c>
      <c r="CF11" s="72">
        <v>547271.16493297496</v>
      </c>
      <c r="CG11" s="72">
        <v>538636.41066228005</v>
      </c>
      <c r="CH11" s="72">
        <v>539988.03824483999</v>
      </c>
      <c r="CI11" s="72">
        <v>544293.93521908496</v>
      </c>
      <c r="CJ11" s="72">
        <v>522689.29429087514</v>
      </c>
      <c r="CK11" s="72">
        <v>565574.69446772989</v>
      </c>
      <c r="CL11" s="72">
        <v>534065.71477873484</v>
      </c>
      <c r="CM11" s="72">
        <v>544238.65499794483</v>
      </c>
      <c r="CN11" s="72">
        <v>641690.98530679476</v>
      </c>
      <c r="CP11" s="72">
        <f>SUMIFS($H11:$CO11,$H$8:$CO$8,$CP$7)</f>
        <v>6952035.9555388195</v>
      </c>
      <c r="CR11" s="72">
        <f ca="1">SUM(OFFSET($B11,0,COLUMN($BQ$7)-2,1,MONTH(MAX($H$7:$CO$7))))</f>
        <v>6613050.5685355943</v>
      </c>
    </row>
    <row r="12" spans="2:99" customFormat="1" ht="18.75" customHeight="1">
      <c r="B12" s="65" t="s">
        <v>48</v>
      </c>
      <c r="C12" s="58"/>
      <c r="D12" s="58"/>
      <c r="E12" s="58"/>
      <c r="F12" s="58"/>
      <c r="G12" s="21"/>
      <c r="H12" s="21"/>
      <c r="I12" s="72">
        <v>150414.47505518998</v>
      </c>
      <c r="J12" s="72">
        <v>105735.57693842999</v>
      </c>
      <c r="K12" s="72">
        <v>51212.466321374995</v>
      </c>
      <c r="L12" s="72">
        <v>56398.899257279998</v>
      </c>
      <c r="M12" s="72">
        <v>66742.536791024992</v>
      </c>
      <c r="N12" s="72">
        <v>53332.820772299994</v>
      </c>
      <c r="O12" s="72">
        <v>41625.323828205001</v>
      </c>
      <c r="P12" s="72">
        <v>85120.787300399985</v>
      </c>
      <c r="Q12" s="72">
        <v>42863.462121344994</v>
      </c>
      <c r="R12" s="72">
        <v>31103.564281679999</v>
      </c>
      <c r="S12" s="72">
        <v>58209.881848649988</v>
      </c>
      <c r="T12" s="72">
        <v>68301.302489130001</v>
      </c>
      <c r="U12" s="72">
        <v>145918.30205998497</v>
      </c>
      <c r="V12" s="72">
        <v>118191.01584050999</v>
      </c>
      <c r="W12" s="72">
        <v>64677.480247514992</v>
      </c>
      <c r="X12" s="72">
        <v>16664.018916764999</v>
      </c>
      <c r="Y12" s="72">
        <v>33716.272793309996</v>
      </c>
      <c r="Z12" s="72">
        <v>142611.40371734998</v>
      </c>
      <c r="AA12" s="72">
        <v>55927.432687349996</v>
      </c>
      <c r="AB12" s="72">
        <v>39502.765667414998</v>
      </c>
      <c r="AC12" s="72">
        <v>43192.766412824996</v>
      </c>
      <c r="AD12" s="72">
        <v>46907.959488344997</v>
      </c>
      <c r="AE12" s="72">
        <v>53899.241415449993</v>
      </c>
      <c r="AF12" s="72">
        <v>42839.847406964996</v>
      </c>
      <c r="AG12" s="72">
        <v>95835.893205225002</v>
      </c>
      <c r="AH12" s="72">
        <v>30318.866706989997</v>
      </c>
      <c r="AI12" s="72">
        <v>19803.86685477</v>
      </c>
      <c r="AJ12" s="72">
        <v>24819.149707499997</v>
      </c>
      <c r="AK12" s="72">
        <v>20009.844750674998</v>
      </c>
      <c r="AL12" s="72">
        <v>40036.785054764994</v>
      </c>
      <c r="AM12" s="72">
        <v>45331.224534839996</v>
      </c>
      <c r="AN12" s="72">
        <v>63306.376538924997</v>
      </c>
      <c r="AO12" s="72">
        <v>46339.603966709998</v>
      </c>
      <c r="AP12" s="72">
        <v>46563.17970624</v>
      </c>
      <c r="AQ12" s="72">
        <v>86892.619553429991</v>
      </c>
      <c r="AR12" s="72">
        <v>85022.034215309992</v>
      </c>
      <c r="AS12" s="72">
        <v>196390.28649416997</v>
      </c>
      <c r="AT12" s="72">
        <v>101110.31182199999</v>
      </c>
      <c r="AU12" s="72">
        <v>55007.827744214992</v>
      </c>
      <c r="AV12" s="72">
        <v>75792.483441854987</v>
      </c>
      <c r="AW12" s="72">
        <v>71011.136948549989</v>
      </c>
      <c r="AX12" s="72">
        <v>52407.248479979993</v>
      </c>
      <c r="AY12" s="72">
        <v>44633.023456664996</v>
      </c>
      <c r="AZ12" s="72">
        <v>64925.187140654991</v>
      </c>
      <c r="BA12" s="72">
        <v>35999.673476204996</v>
      </c>
      <c r="BB12" s="72">
        <v>35089.700478434992</v>
      </c>
      <c r="BC12" s="72">
        <v>46181.771648609996</v>
      </c>
      <c r="BD12" s="72">
        <v>50990.319632865001</v>
      </c>
      <c r="BE12" s="72">
        <v>154645.95172148998</v>
      </c>
      <c r="BF12" s="72">
        <v>106450.77098962499</v>
      </c>
      <c r="BG12" s="72">
        <v>57464.235569159995</v>
      </c>
      <c r="BH12" s="72">
        <v>51249.087522389993</v>
      </c>
      <c r="BI12" s="72">
        <v>61170.741146399989</v>
      </c>
      <c r="BJ12" s="72">
        <v>57860.362144844999</v>
      </c>
      <c r="BK12" s="72">
        <v>49963.843604414993</v>
      </c>
      <c r="BL12" s="72">
        <v>90895.490503589986</v>
      </c>
      <c r="BM12" s="72">
        <v>41059.161404669998</v>
      </c>
      <c r="BN12" s="72">
        <v>44389.861936199995</v>
      </c>
      <c r="BO12" s="72">
        <v>63304.710491819998</v>
      </c>
      <c r="BP12" s="72">
        <v>60542.60955252</v>
      </c>
      <c r="BQ12" s="72">
        <v>153142.03116215998</v>
      </c>
      <c r="BR12" s="72">
        <v>113482.70305118999</v>
      </c>
      <c r="BS12" s="72">
        <v>55277.617720319999</v>
      </c>
      <c r="BT12" s="72">
        <v>58849.230078134991</v>
      </c>
      <c r="BU12" s="72">
        <v>37617.200054369998</v>
      </c>
      <c r="BV12" s="72">
        <v>54173.049713234999</v>
      </c>
      <c r="BW12" s="72">
        <v>81954.257847929985</v>
      </c>
      <c r="BX12" s="72">
        <v>118438.669674825</v>
      </c>
      <c r="BY12" s="72">
        <v>59166.974620275003</v>
      </c>
      <c r="BZ12" s="72">
        <v>40545.502457099996</v>
      </c>
      <c r="CA12" s="72">
        <v>50721.074394029994</v>
      </c>
      <c r="CB12" s="72">
        <v>93092.94650174999</v>
      </c>
      <c r="CC12" s="72">
        <v>217943.43560134497</v>
      </c>
      <c r="CD12" s="72">
        <v>387465.03378218994</v>
      </c>
      <c r="CE12" s="72">
        <v>328454.837378025</v>
      </c>
      <c r="CF12" s="72">
        <v>165789.11146562998</v>
      </c>
      <c r="CG12" s="72">
        <v>83682.914366429992</v>
      </c>
      <c r="CH12" s="72">
        <v>80688.228299114984</v>
      </c>
      <c r="CI12" s="72">
        <v>74983.382344919999</v>
      </c>
      <c r="CJ12" s="72">
        <v>70531.481633294999</v>
      </c>
      <c r="CK12" s="72">
        <v>62136.429447675</v>
      </c>
      <c r="CL12" s="72">
        <v>46936.597104824992</v>
      </c>
      <c r="CM12" s="72">
        <v>64119.895667354991</v>
      </c>
      <c r="CN12" s="72">
        <v>82720.69611230999</v>
      </c>
      <c r="CP12" s="73">
        <f t="shared" ref="CP12:CP26" si="64">SUMIFS($H12:$CO12,$H$8:$CO$8,$CP$7)</f>
        <v>1665452.043203115</v>
      </c>
      <c r="CR12" s="73">
        <f t="shared" ref="CR12:CR26" ca="1" si="65">SUM(OFFSET($B12,0,COLUMN($BQ$7)-2,1,MONTH(MAX($H$7:$CO$7))))</f>
        <v>916461.25727532001</v>
      </c>
    </row>
    <row r="13" spans="2:99" customFormat="1" ht="18.75" customHeight="1">
      <c r="B13" s="65" t="s">
        <v>67</v>
      </c>
      <c r="C13" s="58"/>
      <c r="D13" s="58"/>
      <c r="E13" s="58"/>
      <c r="F13" s="58"/>
      <c r="G13" s="21"/>
      <c r="H13" s="21"/>
      <c r="I13" s="72">
        <v>64689.018773324991</v>
      </c>
      <c r="J13" s="72">
        <v>71247.376060979994</v>
      </c>
      <c r="K13" s="72">
        <v>46595.428860074993</v>
      </c>
      <c r="L13" s="72">
        <v>52485.807376274992</v>
      </c>
      <c r="M13" s="72">
        <v>49134.972789284999</v>
      </c>
      <c r="N13" s="72">
        <v>59249.604897074991</v>
      </c>
      <c r="O13" s="72">
        <v>63434.598495419996</v>
      </c>
      <c r="P13" s="72">
        <v>58542.051316679994</v>
      </c>
      <c r="Q13" s="72">
        <v>52347.083309684996</v>
      </c>
      <c r="R13" s="72">
        <v>55872.764411324992</v>
      </c>
      <c r="S13" s="72">
        <v>59707.162980344998</v>
      </c>
      <c r="T13" s="72">
        <v>73425.585854684992</v>
      </c>
      <c r="U13" s="72">
        <v>80129.349083624998</v>
      </c>
      <c r="V13" s="72">
        <v>84807.008021114991</v>
      </c>
      <c r="W13" s="72">
        <v>82604.069277704999</v>
      </c>
      <c r="X13" s="72">
        <v>16971.27549783</v>
      </c>
      <c r="Y13" s="72">
        <v>18595.331848724996</v>
      </c>
      <c r="Z13" s="72">
        <v>17239.583364089998</v>
      </c>
      <c r="AA13" s="72">
        <v>18307.190593679999</v>
      </c>
      <c r="AB13" s="72">
        <v>19829.094557429999</v>
      </c>
      <c r="AC13" s="72">
        <v>23970.151911419998</v>
      </c>
      <c r="AD13" s="72">
        <v>29660.774563259998</v>
      </c>
      <c r="AE13" s="72">
        <v>37949.553459659997</v>
      </c>
      <c r="AF13" s="72">
        <v>66431.884445160002</v>
      </c>
      <c r="AG13" s="72">
        <v>71018.925984059999</v>
      </c>
      <c r="AH13" s="72">
        <v>71953.302504074993</v>
      </c>
      <c r="AI13" s="72">
        <v>52265.280750554994</v>
      </c>
      <c r="AJ13" s="72">
        <v>40373.485746449995</v>
      </c>
      <c r="AK13" s="72">
        <v>47827.231929509995</v>
      </c>
      <c r="AL13" s="72">
        <v>74945.74595171999</v>
      </c>
      <c r="AM13" s="72">
        <v>63044.304853229994</v>
      </c>
      <c r="AN13" s="72">
        <v>76967.456972460001</v>
      </c>
      <c r="AO13" s="72">
        <v>69264.634978574992</v>
      </c>
      <c r="AP13" s="72">
        <v>82113.292832729989</v>
      </c>
      <c r="AQ13" s="72">
        <v>77905.781069054981</v>
      </c>
      <c r="AR13" s="72">
        <v>109002.115201515</v>
      </c>
      <c r="AS13" s="72">
        <v>98887.819132949997</v>
      </c>
      <c r="AT13" s="72">
        <v>82287.053410094988</v>
      </c>
      <c r="AU13" s="72">
        <v>86362.767052469993</v>
      </c>
      <c r="AV13" s="72">
        <v>69172.984701524983</v>
      </c>
      <c r="AW13" s="72">
        <v>90009.089773139989</v>
      </c>
      <c r="AX13" s="72">
        <v>98716.021732109977</v>
      </c>
      <c r="AY13" s="72">
        <v>82840.315464644998</v>
      </c>
      <c r="AZ13" s="72">
        <v>90677.528387744984</v>
      </c>
      <c r="BA13" s="72">
        <v>86462.170992479994</v>
      </c>
      <c r="BB13" s="72">
        <v>97605.755207219991</v>
      </c>
      <c r="BC13" s="72">
        <v>91869.052734494995</v>
      </c>
      <c r="BD13" s="72">
        <v>126771.890643045</v>
      </c>
      <c r="BE13" s="72">
        <v>119695.229992005</v>
      </c>
      <c r="BF13" s="72">
        <v>102499.706676195</v>
      </c>
      <c r="BG13" s="72">
        <v>101419.26982271999</v>
      </c>
      <c r="BH13" s="72">
        <v>103764.23289163499</v>
      </c>
      <c r="BI13" s="72">
        <v>99265.509535574995</v>
      </c>
      <c r="BJ13" s="72">
        <v>104126.752007565</v>
      </c>
      <c r="BK13" s="72">
        <v>82889.992673864996</v>
      </c>
      <c r="BL13" s="72">
        <v>101417.49058345499</v>
      </c>
      <c r="BM13" s="72">
        <v>97020.127269420002</v>
      </c>
      <c r="BN13" s="72">
        <v>95511.385431524992</v>
      </c>
      <c r="BO13" s="72">
        <v>95685.245052030019</v>
      </c>
      <c r="BP13" s="72">
        <v>121749.57219011999</v>
      </c>
      <c r="BQ13" s="72">
        <v>146040.83257318498</v>
      </c>
      <c r="BR13" s="72">
        <v>129403.38197872501</v>
      </c>
      <c r="BS13" s="72">
        <v>108598.52855503499</v>
      </c>
      <c r="BT13" s="72">
        <v>124853.90608792499</v>
      </c>
      <c r="BU13" s="72">
        <v>114791.69256198</v>
      </c>
      <c r="BV13" s="72">
        <v>120694.30290596999</v>
      </c>
      <c r="BW13" s="72">
        <v>93075.652862054994</v>
      </c>
      <c r="BX13" s="72">
        <v>119595.60674218499</v>
      </c>
      <c r="BY13" s="72">
        <v>126247.16008732497</v>
      </c>
      <c r="BZ13" s="72">
        <v>103639.95497446501</v>
      </c>
      <c r="CA13" s="72">
        <v>109547.821679385</v>
      </c>
      <c r="CB13" s="72">
        <v>135223.93154396999</v>
      </c>
      <c r="CC13" s="72">
        <v>162779.49110770499</v>
      </c>
      <c r="CD13" s="72">
        <v>149732.17747549497</v>
      </c>
      <c r="CE13" s="72">
        <v>149901.364382145</v>
      </c>
      <c r="CF13" s="72">
        <v>153976.17956174997</v>
      </c>
      <c r="CG13" s="72">
        <v>134051.06621734498</v>
      </c>
      <c r="CH13" s="72">
        <v>147375.30093173997</v>
      </c>
      <c r="CI13" s="72">
        <v>133997.62183154997</v>
      </c>
      <c r="CJ13" s="72">
        <v>122984.72857729498</v>
      </c>
      <c r="CK13" s="72">
        <v>149461.71895819498</v>
      </c>
      <c r="CL13" s="72">
        <v>128624.41121988</v>
      </c>
      <c r="CM13" s="72">
        <v>122028.41046451499</v>
      </c>
      <c r="CN13" s="72">
        <v>190472.66757721495</v>
      </c>
      <c r="CP13" s="73">
        <f t="shared" si="64"/>
        <v>1745385.1383048298</v>
      </c>
      <c r="CR13" s="73">
        <f t="shared" ca="1" si="65"/>
        <v>1431712.772552205</v>
      </c>
    </row>
    <row r="14" spans="2:99" customFormat="1" ht="18.75" customHeight="1">
      <c r="B14" s="65" t="s">
        <v>21</v>
      </c>
      <c r="C14" s="58"/>
      <c r="D14" s="58"/>
      <c r="E14" s="58"/>
      <c r="F14" s="58"/>
      <c r="G14" s="21"/>
      <c r="H14" s="21"/>
      <c r="I14" s="72">
        <v>53750.308830929993</v>
      </c>
      <c r="J14" s="72">
        <v>28604.875647720004</v>
      </c>
      <c r="K14" s="72">
        <v>43626.359593469999</v>
      </c>
      <c r="L14" s="72">
        <v>36303.488308155</v>
      </c>
      <c r="M14" s="72">
        <v>32347.079202420002</v>
      </c>
      <c r="N14" s="72">
        <v>25399.638013784999</v>
      </c>
      <c r="O14" s="72">
        <v>43018.365592304996</v>
      </c>
      <c r="P14" s="72">
        <v>21381.609925949997</v>
      </c>
      <c r="Q14" s="72">
        <v>23474.522352584991</v>
      </c>
      <c r="R14" s="72">
        <v>19665.733509764999</v>
      </c>
      <c r="S14" s="72">
        <v>11331.359396415</v>
      </c>
      <c r="T14" s="72">
        <v>21048.672873584997</v>
      </c>
      <c r="U14" s="72">
        <v>11998.195634505</v>
      </c>
      <c r="V14" s="72">
        <v>17757.154515689999</v>
      </c>
      <c r="W14" s="72">
        <v>19972.056255509997</v>
      </c>
      <c r="X14" s="72">
        <v>20857.197723179997</v>
      </c>
      <c r="Y14" s="72">
        <v>47894.510519609998</v>
      </c>
      <c r="Z14" s="72">
        <v>39315.634266149995</v>
      </c>
      <c r="AA14" s="72">
        <v>30664.831469519995</v>
      </c>
      <c r="AB14" s="72">
        <v>12641.470217039998</v>
      </c>
      <c r="AC14" s="72">
        <v>11637.367326464999</v>
      </c>
      <c r="AD14" s="72">
        <v>11524.323731175</v>
      </c>
      <c r="AE14" s="72">
        <v>12185.489749499999</v>
      </c>
      <c r="AF14" s="72">
        <v>7624.5460779899995</v>
      </c>
      <c r="AG14" s="72">
        <v>3124.7438591550003</v>
      </c>
      <c r="AH14" s="72">
        <v>57374.898656879996</v>
      </c>
      <c r="AI14" s="72">
        <v>6623.8566384899996</v>
      </c>
      <c r="AJ14" s="72">
        <v>14985.004234935001</v>
      </c>
      <c r="AK14" s="72">
        <v>7784.1045765299996</v>
      </c>
      <c r="AL14" s="72">
        <v>17119.592599979998</v>
      </c>
      <c r="AM14" s="72">
        <v>52409.250566309995</v>
      </c>
      <c r="AN14" s="72">
        <v>8065.1607098099994</v>
      </c>
      <c r="AO14" s="72">
        <v>29829.094842435003</v>
      </c>
      <c r="AP14" s="72">
        <v>43314.815859344999</v>
      </c>
      <c r="AQ14" s="72">
        <v>13465.678930079997</v>
      </c>
      <c r="AR14" s="72">
        <v>11187.898945379999</v>
      </c>
      <c r="AS14" s="72">
        <v>64540.949279024993</v>
      </c>
      <c r="AT14" s="72">
        <v>57903.852695070003</v>
      </c>
      <c r="AU14" s="72">
        <v>55271.306347275262</v>
      </c>
      <c r="AV14" s="72">
        <v>50658.068383275153</v>
      </c>
      <c r="AW14" s="72">
        <v>69924.121270814881</v>
      </c>
      <c r="AX14" s="72">
        <v>49405.919447774992</v>
      </c>
      <c r="AY14" s="72">
        <v>42652.096986074997</v>
      </c>
      <c r="AZ14" s="72">
        <v>49175.799786494994</v>
      </c>
      <c r="BA14" s="72">
        <v>45551.492940944998</v>
      </c>
      <c r="BB14" s="72">
        <v>64044.587508404991</v>
      </c>
      <c r="BC14" s="72">
        <v>63016.901738745</v>
      </c>
      <c r="BD14" s="72">
        <v>43233.632319839991</v>
      </c>
      <c r="BE14" s="72">
        <v>1119.070752585</v>
      </c>
      <c r="BF14" s="72">
        <v>4585.7539780799998</v>
      </c>
      <c r="BG14" s="72">
        <v>4042.6756806749991</v>
      </c>
      <c r="BH14" s="72">
        <v>3647.3414501099996</v>
      </c>
      <c r="BI14" s="72">
        <v>9932.9657654999992</v>
      </c>
      <c r="BJ14" s="72">
        <v>6857.2058135849984</v>
      </c>
      <c r="BK14" s="72">
        <v>1384.4426971949999</v>
      </c>
      <c r="BL14" s="72">
        <v>6082.7238313349999</v>
      </c>
      <c r="BM14" s="72">
        <v>23310.754520594997</v>
      </c>
      <c r="BN14" s="72">
        <v>5547.3532125749998</v>
      </c>
      <c r="BO14" s="72">
        <v>6867.1172020949989</v>
      </c>
      <c r="BP14" s="72">
        <v>20812.055274869999</v>
      </c>
      <c r="BQ14" s="72">
        <v>4086.2263642349994</v>
      </c>
      <c r="BR14" s="72">
        <v>2798.6407834499996</v>
      </c>
      <c r="BS14" s="72">
        <v>20184.41889669</v>
      </c>
      <c r="BT14" s="72">
        <v>7121.1770052149996</v>
      </c>
      <c r="BU14" s="72">
        <v>24515.066044170002</v>
      </c>
      <c r="BV14" s="72">
        <v>15093.456473234999</v>
      </c>
      <c r="BW14" s="72">
        <v>12129.668328344997</v>
      </c>
      <c r="BX14" s="72">
        <v>12019.910842949999</v>
      </c>
      <c r="BY14" s="72">
        <v>8405.2890015899993</v>
      </c>
      <c r="BZ14" s="72">
        <v>45743.042373705001</v>
      </c>
      <c r="CA14" s="72">
        <v>11469.326490434998</v>
      </c>
      <c r="CB14" s="72">
        <v>57400.434100724997</v>
      </c>
      <c r="CC14" s="72">
        <v>4232.5661408400001</v>
      </c>
      <c r="CD14" s="72">
        <v>3156.6605110199994</v>
      </c>
      <c r="CE14" s="72">
        <v>4012.4533739549997</v>
      </c>
      <c r="CF14" s="72">
        <v>2677.0370310599997</v>
      </c>
      <c r="CG14" s="72">
        <v>10554.93546117</v>
      </c>
      <c r="CH14" s="72">
        <v>24980.926064924999</v>
      </c>
      <c r="CI14" s="72">
        <v>3214.1267557499996</v>
      </c>
      <c r="CJ14" s="72">
        <v>5109.4941023999991</v>
      </c>
      <c r="CK14" s="72">
        <v>21219.975058724998</v>
      </c>
      <c r="CL14" s="72">
        <v>5065.9504933499993</v>
      </c>
      <c r="CM14" s="72">
        <v>13238.307715935</v>
      </c>
      <c r="CN14" s="72">
        <v>525527.34363228001</v>
      </c>
      <c r="CP14" s="73">
        <f t="shared" si="64"/>
        <v>622989.77634141</v>
      </c>
      <c r="CR14" s="73">
        <f t="shared" ca="1" si="65"/>
        <v>220966.65670474499</v>
      </c>
    </row>
    <row r="15" spans="2:99" customFormat="1" ht="18.75" customHeight="1">
      <c r="B15" s="66" t="s">
        <v>22</v>
      </c>
      <c r="C15" s="59"/>
      <c r="D15" s="59"/>
      <c r="E15" s="59"/>
      <c r="F15" s="59"/>
      <c r="G15" s="21"/>
      <c r="H15" s="21"/>
      <c r="I15" s="74">
        <f>SUM(I11:I14)</f>
        <v>730841.27908750495</v>
      </c>
      <c r="J15" s="74">
        <f t="shared" ref="J15:BU15" si="66">SUM(J11:J14)</f>
        <v>520493.17537510494</v>
      </c>
      <c r="K15" s="74">
        <f t="shared" si="66"/>
        <v>452190.65607025498</v>
      </c>
      <c r="L15" s="74">
        <f t="shared" si="66"/>
        <v>470623.18929486</v>
      </c>
      <c r="M15" s="74">
        <f t="shared" si="66"/>
        <v>453169.59492876002</v>
      </c>
      <c r="N15" s="74">
        <f t="shared" si="66"/>
        <v>438958.21312311001</v>
      </c>
      <c r="O15" s="74">
        <f t="shared" si="66"/>
        <v>466109.1496246499</v>
      </c>
      <c r="P15" s="74">
        <f t="shared" si="66"/>
        <v>479150.03252726991</v>
      </c>
      <c r="Q15" s="74">
        <f t="shared" si="66"/>
        <v>438608.95163892</v>
      </c>
      <c r="R15" s="74">
        <f t="shared" si="66"/>
        <v>432833.90532199491</v>
      </c>
      <c r="S15" s="74">
        <f t="shared" si="66"/>
        <v>446578.8222362849</v>
      </c>
      <c r="T15" s="74">
        <f t="shared" si="66"/>
        <v>508663.79169821995</v>
      </c>
      <c r="U15" s="74">
        <f t="shared" si="66"/>
        <v>790446.51960227999</v>
      </c>
      <c r="V15" s="74">
        <f t="shared" si="66"/>
        <v>590569.39460362506</v>
      </c>
      <c r="W15" s="74">
        <f t="shared" si="66"/>
        <v>485858.50030535995</v>
      </c>
      <c r="X15" s="74">
        <f t="shared" si="66"/>
        <v>149108.51697193494</v>
      </c>
      <c r="Y15" s="74">
        <f t="shared" si="66"/>
        <v>108458.48155507498</v>
      </c>
      <c r="Z15" s="74">
        <f t="shared" si="66"/>
        <v>205346.59139338497</v>
      </c>
      <c r="AA15" s="74">
        <f t="shared" si="66"/>
        <v>204622.99282430994</v>
      </c>
      <c r="AB15" s="74">
        <f t="shared" si="66"/>
        <v>184779.28586647497</v>
      </c>
      <c r="AC15" s="74">
        <f t="shared" si="66"/>
        <v>222994.989466845</v>
      </c>
      <c r="AD15" s="74">
        <f t="shared" si="66"/>
        <v>265411.90497973497</v>
      </c>
      <c r="AE15" s="74">
        <f t="shared" si="66"/>
        <v>337877.63546663994</v>
      </c>
      <c r="AF15" s="74">
        <f t="shared" si="66"/>
        <v>449569.95336232497</v>
      </c>
      <c r="AG15" s="74">
        <f t="shared" si="66"/>
        <v>595077.96567760478</v>
      </c>
      <c r="AH15" s="74">
        <f t="shared" si="66"/>
        <v>537141.4959541799</v>
      </c>
      <c r="AI15" s="74">
        <f t="shared" si="66"/>
        <v>388516.27413289493</v>
      </c>
      <c r="AJ15" s="74">
        <f t="shared" si="66"/>
        <v>315554.93884794001</v>
      </c>
      <c r="AK15" s="74">
        <f t="shared" si="66"/>
        <v>369751.71293045994</v>
      </c>
      <c r="AL15" s="74">
        <f t="shared" si="66"/>
        <v>447710.65186765487</v>
      </c>
      <c r="AM15" s="74">
        <f t="shared" si="66"/>
        <v>481312.77036760503</v>
      </c>
      <c r="AN15" s="74">
        <f t="shared" si="66"/>
        <v>490423.34203187993</v>
      </c>
      <c r="AO15" s="74">
        <f t="shared" si="66"/>
        <v>456012.85464677995</v>
      </c>
      <c r="AP15" s="74">
        <f t="shared" si="66"/>
        <v>474315.44327170507</v>
      </c>
      <c r="AQ15" s="74">
        <f t="shared" si="66"/>
        <v>505767.73137481493</v>
      </c>
      <c r="AR15" s="74">
        <f t="shared" si="66"/>
        <v>575911.34592285007</v>
      </c>
      <c r="AS15" s="74">
        <f t="shared" si="66"/>
        <v>901405.61405803496</v>
      </c>
      <c r="AT15" s="74">
        <f t="shared" si="66"/>
        <v>599724.48615933</v>
      </c>
      <c r="AU15" s="74">
        <f t="shared" si="66"/>
        <v>562519.93428862526</v>
      </c>
      <c r="AV15" s="74">
        <f t="shared" si="66"/>
        <v>568174.09186410008</v>
      </c>
      <c r="AW15" s="74">
        <f t="shared" si="66"/>
        <v>607179.83872619981</v>
      </c>
      <c r="AX15" s="74">
        <f t="shared" si="66"/>
        <v>576500.4049979999</v>
      </c>
      <c r="AY15" s="74">
        <f t="shared" si="66"/>
        <v>549761.94072750001</v>
      </c>
      <c r="AZ15" s="74">
        <f t="shared" si="66"/>
        <v>612058.68918354006</v>
      </c>
      <c r="BA15" s="74">
        <f t="shared" si="66"/>
        <v>563526.7971482249</v>
      </c>
      <c r="BB15" s="74">
        <f t="shared" si="66"/>
        <v>601822.09959785989</v>
      </c>
      <c r="BC15" s="74">
        <f t="shared" si="66"/>
        <v>622186.19336227502</v>
      </c>
      <c r="BD15" s="74">
        <f t="shared" si="66"/>
        <v>693379.52724136494</v>
      </c>
      <c r="BE15" s="74">
        <f t="shared" si="66"/>
        <v>981330.96257130022</v>
      </c>
      <c r="BF15" s="74">
        <f t="shared" si="66"/>
        <v>702406.55247979495</v>
      </c>
      <c r="BG15" s="74">
        <f t="shared" si="66"/>
        <v>648674.05726504489</v>
      </c>
      <c r="BH15" s="74">
        <f t="shared" si="66"/>
        <v>653151.08309893496</v>
      </c>
      <c r="BI15" s="74">
        <f t="shared" si="66"/>
        <v>677141.33015600988</v>
      </c>
      <c r="BJ15" s="74">
        <f t="shared" si="66"/>
        <v>667564.31482390501</v>
      </c>
      <c r="BK15" s="74">
        <f t="shared" si="66"/>
        <v>622471.97173097997</v>
      </c>
      <c r="BL15" s="74">
        <f t="shared" si="66"/>
        <v>709782.92828423984</v>
      </c>
      <c r="BM15" s="74">
        <f t="shared" si="66"/>
        <v>652653.73443416972</v>
      </c>
      <c r="BN15" s="74">
        <f t="shared" si="66"/>
        <v>660215.54022022488</v>
      </c>
      <c r="BO15" s="74">
        <f t="shared" si="66"/>
        <v>674533.60563667491</v>
      </c>
      <c r="BP15" s="74">
        <f t="shared" si="66"/>
        <v>802632.12608119485</v>
      </c>
      <c r="BQ15" s="74">
        <f t="shared" si="66"/>
        <v>1050982.4282194197</v>
      </c>
      <c r="BR15" s="74">
        <f t="shared" si="66"/>
        <v>801377.02665032994</v>
      </c>
      <c r="BS15" s="74">
        <f t="shared" si="66"/>
        <v>684931.56479545485</v>
      </c>
      <c r="BT15" s="74">
        <f t="shared" si="66"/>
        <v>701441.35585696483</v>
      </c>
      <c r="BU15" s="74">
        <f t="shared" si="66"/>
        <v>681476.50145263504</v>
      </c>
      <c r="BV15" s="74">
        <f t="shared" ref="BV15:CC15" si="67">SUM(BV11:BV14)</f>
        <v>677561.21293627494</v>
      </c>
      <c r="BW15" s="74">
        <f t="shared" si="67"/>
        <v>696067.96130803507</v>
      </c>
      <c r="BX15" s="74">
        <f t="shared" si="67"/>
        <v>744817.86144350993</v>
      </c>
      <c r="BY15" s="74">
        <f t="shared" si="67"/>
        <v>734364.2718753448</v>
      </c>
      <c r="BZ15" s="74">
        <f t="shared" si="67"/>
        <v>696522.04934414988</v>
      </c>
      <c r="CA15" s="74">
        <f t="shared" si="67"/>
        <v>707937.45745662006</v>
      </c>
      <c r="CB15" s="74">
        <f t="shared" si="67"/>
        <v>1004711.563729125</v>
      </c>
      <c r="CC15" s="74">
        <f t="shared" si="67"/>
        <v>1217925.8697954749</v>
      </c>
      <c r="CD15" s="74">
        <f t="shared" ref="CD15:CE15" si="68">SUM(CD11:CD14)</f>
        <v>1122993.3738309748</v>
      </c>
      <c r="CE15" s="74">
        <f t="shared" si="68"/>
        <v>1040345.8387638299</v>
      </c>
      <c r="CF15" s="74">
        <f t="shared" ref="CF15:CG15" si="69">SUM(CF11:CF14)</f>
        <v>869713.49299141497</v>
      </c>
      <c r="CG15" s="74">
        <f t="shared" si="69"/>
        <v>766925.32670722506</v>
      </c>
      <c r="CH15" s="74">
        <f t="shared" ref="CH15:CI15" si="70">SUM(CH11:CH14)</f>
        <v>793032.49354061997</v>
      </c>
      <c r="CI15" s="74">
        <f t="shared" si="70"/>
        <v>756489.06615130487</v>
      </c>
      <c r="CJ15" s="74">
        <f t="shared" ref="CJ15:CK15" si="71">SUM(CJ11:CJ14)</f>
        <v>721314.99860386516</v>
      </c>
      <c r="CK15" s="74">
        <f t="shared" si="71"/>
        <v>798392.81793232483</v>
      </c>
      <c r="CL15" s="74">
        <f t="shared" ref="CL15:CM15" si="72">SUM(CL11:CL14)</f>
        <v>714692.67359678983</v>
      </c>
      <c r="CM15" s="74">
        <f t="shared" si="72"/>
        <v>743625.2688457499</v>
      </c>
      <c r="CN15" s="74">
        <f t="shared" ref="CN15" si="73">SUM(CN11:CN14)</f>
        <v>1440411.6926285997</v>
      </c>
      <c r="CP15" s="74">
        <f t="shared" si="64"/>
        <v>10985862.913388174</v>
      </c>
      <c r="CR15" s="74">
        <f t="shared" ca="1" si="65"/>
        <v>9182191.2550678644</v>
      </c>
    </row>
    <row r="16" spans="2:99" customFormat="1" ht="18.75" customHeight="1">
      <c r="B16" s="67" t="s">
        <v>23</v>
      </c>
      <c r="C16" s="58"/>
      <c r="D16" s="58"/>
      <c r="E16" s="58"/>
      <c r="F16" s="58"/>
      <c r="G16" s="21"/>
      <c r="H16" s="21"/>
      <c r="I16" s="72">
        <v>-26555.025763455</v>
      </c>
      <c r="J16" s="72">
        <v>-33310.270201665</v>
      </c>
      <c r="K16" s="72">
        <v>-33527.659282199995</v>
      </c>
      <c r="L16" s="72">
        <v>-42703.818728684993</v>
      </c>
      <c r="M16" s="72">
        <v>-48438.575711159996</v>
      </c>
      <c r="N16" s="72">
        <v>-47998.442146019996</v>
      </c>
      <c r="O16" s="72">
        <v>-47002.853428229995</v>
      </c>
      <c r="P16" s="72">
        <v>-51691.88110328999</v>
      </c>
      <c r="Q16" s="72">
        <v>-45200.024209634998</v>
      </c>
      <c r="R16" s="72">
        <v>-45389.723658029994</v>
      </c>
      <c r="S16" s="72">
        <v>-39766.793455125</v>
      </c>
      <c r="T16" s="72">
        <v>-35979.525271725004</v>
      </c>
      <c r="U16" s="72">
        <v>-35064.939693434993</v>
      </c>
      <c r="V16" s="72">
        <v>-34893.400512209992</v>
      </c>
      <c r="W16" s="72">
        <v>-36757.572807015</v>
      </c>
      <c r="X16" s="72">
        <v>-72799.859594204987</v>
      </c>
      <c r="Y16" s="72">
        <v>-30049.939821104996</v>
      </c>
      <c r="Z16" s="72">
        <v>-39125.390080484998</v>
      </c>
      <c r="AA16" s="72">
        <v>-37893.583473794999</v>
      </c>
      <c r="AB16" s="72">
        <v>-44332.335558134997</v>
      </c>
      <c r="AC16" s="72">
        <v>-48346.957269404993</v>
      </c>
      <c r="AD16" s="72">
        <v>-43631.962605389999</v>
      </c>
      <c r="AE16" s="72">
        <v>-48825.696435614991</v>
      </c>
      <c r="AF16" s="72">
        <v>-51093.292663169996</v>
      </c>
      <c r="AG16" s="72">
        <v>-50769.76117184999</v>
      </c>
      <c r="AH16" s="72">
        <v>56666.308660769995</v>
      </c>
      <c r="AI16" s="72">
        <v>-48318.59909607</v>
      </c>
      <c r="AJ16" s="72">
        <v>-77426.953471469998</v>
      </c>
      <c r="AK16" s="72">
        <v>-71860.513230915007</v>
      </c>
      <c r="AL16" s="72">
        <v>-70690.346829854985</v>
      </c>
      <c r="AM16" s="72">
        <v>-73975.282356194992</v>
      </c>
      <c r="AN16" s="72">
        <v>-72997.040336924998</v>
      </c>
      <c r="AO16" s="72">
        <v>-72515.842778489983</v>
      </c>
      <c r="AP16" s="72">
        <v>-70090.032209295008</v>
      </c>
      <c r="AQ16" s="72">
        <v>-71427.227791454992</v>
      </c>
      <c r="AR16" s="72">
        <v>-65354.620509420005</v>
      </c>
      <c r="AS16" s="72">
        <v>-60597.737671695002</v>
      </c>
      <c r="AT16" s="72">
        <v>-61089.476250029991</v>
      </c>
      <c r="AU16" s="72">
        <v>-62842.794510389991</v>
      </c>
      <c r="AV16" s="72">
        <v>-57217.678283894995</v>
      </c>
      <c r="AW16" s="72">
        <v>-52149.145594394999</v>
      </c>
      <c r="AX16" s="72">
        <v>-40344.41304760499</v>
      </c>
      <c r="AY16" s="72">
        <v>-42737.468635499994</v>
      </c>
      <c r="AZ16" s="72">
        <v>-48156.228479805002</v>
      </c>
      <c r="BA16" s="72">
        <v>-51511.841898300001</v>
      </c>
      <c r="BB16" s="72">
        <v>-45905.144158589996</v>
      </c>
      <c r="BC16" s="72">
        <v>-42662.860853039994</v>
      </c>
      <c r="BD16" s="72">
        <v>-34564.403961914992</v>
      </c>
      <c r="BE16" s="72">
        <v>-30965.625485699995</v>
      </c>
      <c r="BF16" s="72">
        <v>-27670.654766924999</v>
      </c>
      <c r="BG16" s="72">
        <v>-34241.219121584996</v>
      </c>
      <c r="BH16" s="72">
        <v>-40209.795734069994</v>
      </c>
      <c r="BI16" s="72">
        <v>-34933.226466255001</v>
      </c>
      <c r="BJ16" s="72">
        <v>-34036.160911979998</v>
      </c>
      <c r="BK16" s="72">
        <v>-29925.435519615003</v>
      </c>
      <c r="BL16" s="72">
        <v>-26467.107290429998</v>
      </c>
      <c r="BM16" s="72">
        <v>-27349.800977639996</v>
      </c>
      <c r="BN16" s="72">
        <v>-30746.322750209998</v>
      </c>
      <c r="BO16" s="72">
        <v>-27468.168141704999</v>
      </c>
      <c r="BP16" s="72">
        <v>-31337.712876404996</v>
      </c>
      <c r="BQ16" s="72">
        <v>-47077.217140094996</v>
      </c>
      <c r="BR16" s="72">
        <v>-40368.211699244996</v>
      </c>
      <c r="BS16" s="72">
        <v>-44116.559465879996</v>
      </c>
      <c r="BT16" s="72">
        <v>-55528.065986084992</v>
      </c>
      <c r="BU16" s="72">
        <v>-52108.651099154995</v>
      </c>
      <c r="BV16" s="72">
        <v>-42949.049543324996</v>
      </c>
      <c r="BW16" s="72">
        <v>-40583.177760104991</v>
      </c>
      <c r="BX16" s="72">
        <v>-42559.764018809998</v>
      </c>
      <c r="BY16" s="72">
        <v>-36682.480420619999</v>
      </c>
      <c r="BZ16" s="72">
        <v>-47975.793102254996</v>
      </c>
      <c r="CA16" s="72">
        <v>-48262.554827849999</v>
      </c>
      <c r="CB16" s="72">
        <v>-38333.066184014999</v>
      </c>
      <c r="CC16" s="72">
        <v>-35399.567553690002</v>
      </c>
      <c r="CD16" s="72">
        <v>-34857.005695514999</v>
      </c>
      <c r="CE16" s="72">
        <v>-43026.851467050001</v>
      </c>
      <c r="CF16" s="72">
        <v>-50406.449710799985</v>
      </c>
      <c r="CG16" s="72">
        <v>-41314.038313694989</v>
      </c>
      <c r="CH16" s="72">
        <v>-54007.424822369991</v>
      </c>
      <c r="CI16" s="72">
        <v>-38982.506202015</v>
      </c>
      <c r="CJ16" s="72">
        <v>-38118.135495704999</v>
      </c>
      <c r="CK16" s="72">
        <v>-43885.187616329997</v>
      </c>
      <c r="CL16" s="72">
        <v>-35825.205447839995</v>
      </c>
      <c r="CM16" s="72">
        <v>-40775.271930135001</v>
      </c>
      <c r="CN16" s="72">
        <v>-41523.839982254998</v>
      </c>
      <c r="CP16" s="73">
        <f t="shared" si="64"/>
        <v>-498121.4842374</v>
      </c>
      <c r="CR16" s="73">
        <f t="shared" ca="1" si="65"/>
        <v>-536544.59124743997</v>
      </c>
    </row>
    <row r="17" spans="2:97" customFormat="1" ht="18.75" customHeight="1">
      <c r="B17" s="67" t="s">
        <v>24</v>
      </c>
      <c r="C17" s="58"/>
      <c r="D17" s="58"/>
      <c r="E17" s="58"/>
      <c r="F17" s="58"/>
      <c r="G17" s="21"/>
      <c r="H17" s="21"/>
      <c r="I17" s="72">
        <v>-13405.736606849992</v>
      </c>
      <c r="J17" s="72">
        <v>-39266.834296170011</v>
      </c>
      <c r="K17" s="72">
        <v>-37193.316638699995</v>
      </c>
      <c r="L17" s="72">
        <v>-35791.226576309993</v>
      </c>
      <c r="M17" s="72">
        <v>-24249.895723094989</v>
      </c>
      <c r="N17" s="72">
        <v>5885.2601082150077</v>
      </c>
      <c r="O17" s="72">
        <v>-13057.373585430005</v>
      </c>
      <c r="P17" s="72">
        <v>28505.871417524999</v>
      </c>
      <c r="Q17" s="72">
        <v>-24573.933041879995</v>
      </c>
      <c r="R17" s="72">
        <v>-4631.7347558249876</v>
      </c>
      <c r="S17" s="72">
        <v>-17216.789292869995</v>
      </c>
      <c r="T17" s="72">
        <v>-20029.816092404999</v>
      </c>
      <c r="U17" s="72">
        <v>9453.7419953550016</v>
      </c>
      <c r="V17" s="72">
        <v>-31073.769982815011</v>
      </c>
      <c r="W17" s="72">
        <v>-24554.333111924989</v>
      </c>
      <c r="X17" s="72">
        <v>-12638.113362044987</v>
      </c>
      <c r="Y17" s="72">
        <v>-13487.227887539999</v>
      </c>
      <c r="Z17" s="72">
        <v>-11887.656415755002</v>
      </c>
      <c r="AA17" s="72">
        <v>-12800.243444969999</v>
      </c>
      <c r="AB17" s="72">
        <v>-14499.714072465002</v>
      </c>
      <c r="AC17" s="72">
        <v>-9937.7870440650004</v>
      </c>
      <c r="AD17" s="72">
        <v>-16765.060605839997</v>
      </c>
      <c r="AE17" s="72">
        <v>-14949.122320215007</v>
      </c>
      <c r="AF17" s="72">
        <v>-7075.3094196299926</v>
      </c>
      <c r="AG17" s="72">
        <v>-62211.454626224986</v>
      </c>
      <c r="AH17" s="72">
        <v>-63441.757899539989</v>
      </c>
      <c r="AI17" s="72">
        <v>-63665.397309659973</v>
      </c>
      <c r="AJ17" s="72">
        <v>-84479.762412044976</v>
      </c>
      <c r="AK17" s="72">
        <v>-66411.393126944982</v>
      </c>
      <c r="AL17" s="72">
        <v>-55138.058861549995</v>
      </c>
      <c r="AM17" s="72">
        <v>-47858.982330390005</v>
      </c>
      <c r="AN17" s="72">
        <v>-45553.579921394979</v>
      </c>
      <c r="AO17" s="72">
        <v>-45385.468340265004</v>
      </c>
      <c r="AP17" s="72">
        <v>-19363.545815114991</v>
      </c>
      <c r="AQ17" s="72">
        <v>-19214.641528635006</v>
      </c>
      <c r="AR17" s="72">
        <v>-4624.9538379900032</v>
      </c>
      <c r="AS17" s="72">
        <v>-21916.258944689998</v>
      </c>
      <c r="AT17" s="72">
        <v>-30528.891222615013</v>
      </c>
      <c r="AU17" s="72">
        <v>-30762.873566354974</v>
      </c>
      <c r="AV17" s="72">
        <v>-18312.079080089996</v>
      </c>
      <c r="AW17" s="72">
        <v>-26903.480753504991</v>
      </c>
      <c r="AX17" s="72">
        <v>-5929.1928153150011</v>
      </c>
      <c r="AY17" s="72">
        <v>-24915.317059184996</v>
      </c>
      <c r="AZ17" s="72">
        <v>-19994.570883584991</v>
      </c>
      <c r="BA17" s="72">
        <v>-20920.259905320003</v>
      </c>
      <c r="BB17" s="72">
        <v>-13167.831447314989</v>
      </c>
      <c r="BC17" s="72">
        <v>-11416.716896819999</v>
      </c>
      <c r="BD17" s="72">
        <v>-24432.294277169996</v>
      </c>
      <c r="BE17" s="72">
        <v>-12783.211562145001</v>
      </c>
      <c r="BF17" s="72">
        <v>-42033.749439525003</v>
      </c>
      <c r="BG17" s="72">
        <v>-34286.814338534998</v>
      </c>
      <c r="BH17" s="72">
        <v>-23659.913424389993</v>
      </c>
      <c r="BI17" s="72">
        <v>-27958.608547454987</v>
      </c>
      <c r="BJ17" s="72">
        <v>-18086.416360109997</v>
      </c>
      <c r="BK17" s="72">
        <v>-20010.573425204999</v>
      </c>
      <c r="BL17" s="72">
        <v>-14139.713482095</v>
      </c>
      <c r="BM17" s="72">
        <v>-21044.502449939999</v>
      </c>
      <c r="BN17" s="72">
        <v>-15550.979183955005</v>
      </c>
      <c r="BO17" s="72">
        <v>-15537.155591414999</v>
      </c>
      <c r="BP17" s="72">
        <v>-42686.206736039989</v>
      </c>
      <c r="BQ17" s="72">
        <v>-106130.22140426998</v>
      </c>
      <c r="BR17" s="72">
        <v>-98692.75366871999</v>
      </c>
      <c r="BS17" s="72">
        <v>-77336.233492485</v>
      </c>
      <c r="BT17" s="72">
        <v>-79109.271949470014</v>
      </c>
      <c r="BU17" s="72">
        <v>-78388.015043205</v>
      </c>
      <c r="BV17" s="72">
        <v>-76971.974047094991</v>
      </c>
      <c r="BW17" s="72">
        <v>-91127.969513954973</v>
      </c>
      <c r="BX17" s="72">
        <v>-92158.810515075005</v>
      </c>
      <c r="BY17" s="72">
        <v>-84240.746554439975</v>
      </c>
      <c r="BZ17" s="72">
        <v>-73489.351950569995</v>
      </c>
      <c r="CA17" s="72">
        <v>-78498.175775669995</v>
      </c>
      <c r="CB17" s="72">
        <v>-5878.2386570399849</v>
      </c>
      <c r="CC17" s="72">
        <v>-99276.528084899968</v>
      </c>
      <c r="CD17" s="72">
        <v>-125093.02452592498</v>
      </c>
      <c r="CE17" s="72">
        <v>-159886.25351379003</v>
      </c>
      <c r="CF17" s="72">
        <v>-96825.008746364983</v>
      </c>
      <c r="CG17" s="72">
        <v>-97874.445097019998</v>
      </c>
      <c r="CH17" s="72">
        <v>-129142.20521854496</v>
      </c>
      <c r="CI17" s="72">
        <v>-95936.471513894969</v>
      </c>
      <c r="CJ17" s="72">
        <v>-104035.22553443999</v>
      </c>
      <c r="CK17" s="72">
        <v>-62336.836166954999</v>
      </c>
      <c r="CL17" s="72">
        <v>-95339.329811069983</v>
      </c>
      <c r="CM17" s="72">
        <v>-108042.00515137499</v>
      </c>
      <c r="CN17" s="72">
        <v>-71241.217700025009</v>
      </c>
      <c r="CP17" s="73">
        <f t="shared" si="64"/>
        <v>-1245028.5510643048</v>
      </c>
      <c r="CR17" s="73">
        <f t="shared" ca="1" si="65"/>
        <v>-942021.76257199491</v>
      </c>
    </row>
    <row r="18" spans="2:97" customFormat="1" ht="18.75" customHeight="1">
      <c r="B18" s="66" t="s">
        <v>3</v>
      </c>
      <c r="C18" s="59"/>
      <c r="D18" s="59"/>
      <c r="E18" s="59"/>
      <c r="F18" s="59"/>
      <c r="G18" s="21"/>
      <c r="H18" s="21"/>
      <c r="I18" s="74">
        <f>I17+I16</f>
        <v>-39960.76237030499</v>
      </c>
      <c r="J18" s="74">
        <f t="shared" ref="J18:BU18" si="74">J17+J16</f>
        <v>-72577.104497835011</v>
      </c>
      <c r="K18" s="74">
        <f t="shared" si="74"/>
        <v>-70720.975920899989</v>
      </c>
      <c r="L18" s="74">
        <f t="shared" si="74"/>
        <v>-78495.045304994987</v>
      </c>
      <c r="M18" s="74">
        <f t="shared" si="74"/>
        <v>-72688.471434254985</v>
      </c>
      <c r="N18" s="74">
        <f t="shared" si="74"/>
        <v>-42113.182037804989</v>
      </c>
      <c r="O18" s="74">
        <f t="shared" si="74"/>
        <v>-60060.227013659998</v>
      </c>
      <c r="P18" s="74">
        <f t="shared" si="74"/>
        <v>-23186.009685764991</v>
      </c>
      <c r="Q18" s="74">
        <f t="shared" si="74"/>
        <v>-69773.957251514992</v>
      </c>
      <c r="R18" s="74">
        <f t="shared" si="74"/>
        <v>-50021.458413854984</v>
      </c>
      <c r="S18" s="74">
        <f t="shared" si="74"/>
        <v>-56983.582747994995</v>
      </c>
      <c r="T18" s="74">
        <f t="shared" si="74"/>
        <v>-56009.341364129999</v>
      </c>
      <c r="U18" s="74">
        <f t="shared" si="74"/>
        <v>-25611.197698079992</v>
      </c>
      <c r="V18" s="74">
        <f t="shared" si="74"/>
        <v>-65967.170495024999</v>
      </c>
      <c r="W18" s="74">
        <f t="shared" si="74"/>
        <v>-61311.905918939985</v>
      </c>
      <c r="X18" s="74">
        <f t="shared" si="74"/>
        <v>-85437.972956249971</v>
      </c>
      <c r="Y18" s="74">
        <f t="shared" si="74"/>
        <v>-43537.167708644993</v>
      </c>
      <c r="Z18" s="74">
        <f t="shared" si="74"/>
        <v>-51013.04649624</v>
      </c>
      <c r="AA18" s="74">
        <f t="shared" si="74"/>
        <v>-50693.826918765</v>
      </c>
      <c r="AB18" s="74">
        <f t="shared" si="74"/>
        <v>-58832.049630599999</v>
      </c>
      <c r="AC18" s="74">
        <f t="shared" si="74"/>
        <v>-58284.744313469993</v>
      </c>
      <c r="AD18" s="74">
        <f t="shared" si="74"/>
        <v>-60397.02321123</v>
      </c>
      <c r="AE18" s="74">
        <f t="shared" si="74"/>
        <v>-63774.818755829998</v>
      </c>
      <c r="AF18" s="74">
        <f t="shared" si="74"/>
        <v>-58168.602082799989</v>
      </c>
      <c r="AG18" s="74">
        <f t="shared" si="74"/>
        <v>-112981.21579807498</v>
      </c>
      <c r="AH18" s="74">
        <f t="shared" si="74"/>
        <v>-6775.4492387699938</v>
      </c>
      <c r="AI18" s="74">
        <f t="shared" si="74"/>
        <v>-111983.99640572997</v>
      </c>
      <c r="AJ18" s="74">
        <f t="shared" si="74"/>
        <v>-161906.71588351496</v>
      </c>
      <c r="AK18" s="74">
        <f t="shared" si="74"/>
        <v>-138271.90635785999</v>
      </c>
      <c r="AL18" s="74">
        <f t="shared" si="74"/>
        <v>-125828.40569140497</v>
      </c>
      <c r="AM18" s="74">
        <f t="shared" si="74"/>
        <v>-121834.264686585</v>
      </c>
      <c r="AN18" s="74">
        <f t="shared" si="74"/>
        <v>-118550.62025831998</v>
      </c>
      <c r="AO18" s="74">
        <f t="shared" si="74"/>
        <v>-117901.31111875499</v>
      </c>
      <c r="AP18" s="74">
        <f t="shared" si="74"/>
        <v>-89453.578024410002</v>
      </c>
      <c r="AQ18" s="74">
        <f t="shared" si="74"/>
        <v>-90641.869320090002</v>
      </c>
      <c r="AR18" s="74">
        <f t="shared" si="74"/>
        <v>-69979.574347410002</v>
      </c>
      <c r="AS18" s="74">
        <f t="shared" si="74"/>
        <v>-82513.996616385004</v>
      </c>
      <c r="AT18" s="74">
        <f t="shared" si="74"/>
        <v>-91618.367472645012</v>
      </c>
      <c r="AU18" s="74">
        <f t="shared" si="74"/>
        <v>-93605.668076744972</v>
      </c>
      <c r="AV18" s="74">
        <f t="shared" si="74"/>
        <v>-75529.757363984987</v>
      </c>
      <c r="AW18" s="74">
        <f t="shared" si="74"/>
        <v>-79052.62634789999</v>
      </c>
      <c r="AX18" s="74">
        <f t="shared" si="74"/>
        <v>-46273.605862919991</v>
      </c>
      <c r="AY18" s="74">
        <f t="shared" si="74"/>
        <v>-67652.785694684993</v>
      </c>
      <c r="AZ18" s="74">
        <f t="shared" si="74"/>
        <v>-68150.79936338999</v>
      </c>
      <c r="BA18" s="74">
        <f t="shared" si="74"/>
        <v>-72432.101803619997</v>
      </c>
      <c r="BB18" s="74">
        <f t="shared" si="74"/>
        <v>-59072.975605904983</v>
      </c>
      <c r="BC18" s="74">
        <f t="shared" si="74"/>
        <v>-54079.577749859993</v>
      </c>
      <c r="BD18" s="74">
        <f t="shared" si="74"/>
        <v>-58996.698239084988</v>
      </c>
      <c r="BE18" s="74">
        <f t="shared" si="74"/>
        <v>-43748.837047844994</v>
      </c>
      <c r="BF18" s="74">
        <f t="shared" si="74"/>
        <v>-69704.40420645001</v>
      </c>
      <c r="BG18" s="74">
        <f t="shared" si="74"/>
        <v>-68528.033460120001</v>
      </c>
      <c r="BH18" s="74">
        <f t="shared" si="74"/>
        <v>-63869.709158459984</v>
      </c>
      <c r="BI18" s="74">
        <f t="shared" si="74"/>
        <v>-62891.835013709991</v>
      </c>
      <c r="BJ18" s="74">
        <f t="shared" si="74"/>
        <v>-52122.577272089999</v>
      </c>
      <c r="BK18" s="74">
        <f t="shared" si="74"/>
        <v>-49936.008944820001</v>
      </c>
      <c r="BL18" s="74">
        <f t="shared" si="74"/>
        <v>-40606.820772524996</v>
      </c>
      <c r="BM18" s="74">
        <f t="shared" si="74"/>
        <v>-48394.303427579995</v>
      </c>
      <c r="BN18" s="74">
        <f t="shared" si="74"/>
        <v>-46297.301934165007</v>
      </c>
      <c r="BO18" s="74">
        <f t="shared" si="74"/>
        <v>-43005.32373312</v>
      </c>
      <c r="BP18" s="74">
        <f t="shared" si="74"/>
        <v>-74023.919612444981</v>
      </c>
      <c r="BQ18" s="74">
        <f t="shared" si="74"/>
        <v>-153207.43854436497</v>
      </c>
      <c r="BR18" s="74">
        <f t="shared" si="74"/>
        <v>-139060.96536796499</v>
      </c>
      <c r="BS18" s="74">
        <f t="shared" si="74"/>
        <v>-121452.792958365</v>
      </c>
      <c r="BT18" s="74">
        <f t="shared" si="74"/>
        <v>-134637.337935555</v>
      </c>
      <c r="BU18" s="74">
        <f t="shared" si="74"/>
        <v>-130496.66614235999</v>
      </c>
      <c r="BV18" s="74">
        <f t="shared" ref="BV18:CC18" si="75">BV17+BV16</f>
        <v>-119921.02359041999</v>
      </c>
      <c r="BW18" s="74">
        <f t="shared" si="75"/>
        <v>-131711.14727405997</v>
      </c>
      <c r="BX18" s="74">
        <f t="shared" si="75"/>
        <v>-134718.574533885</v>
      </c>
      <c r="BY18" s="74">
        <f t="shared" si="75"/>
        <v>-120923.22697505998</v>
      </c>
      <c r="BZ18" s="74">
        <f t="shared" si="75"/>
        <v>-121465.14505282498</v>
      </c>
      <c r="CA18" s="74">
        <f t="shared" si="75"/>
        <v>-126760.73060352</v>
      </c>
      <c r="CB18" s="74">
        <f t="shared" si="75"/>
        <v>-44211.304841054982</v>
      </c>
      <c r="CC18" s="74">
        <f t="shared" si="75"/>
        <v>-134676.09563858996</v>
      </c>
      <c r="CD18" s="74">
        <f t="shared" ref="CD18:CE18" si="76">CD17+CD16</f>
        <v>-159950.03022143999</v>
      </c>
      <c r="CE18" s="74">
        <f t="shared" si="76"/>
        <v>-202913.10498084003</v>
      </c>
      <c r="CF18" s="74">
        <f t="shared" ref="CF18:CG18" si="77">CF17+CF16</f>
        <v>-147231.45845716496</v>
      </c>
      <c r="CG18" s="74">
        <f t="shared" si="77"/>
        <v>-139188.48341071498</v>
      </c>
      <c r="CH18" s="74">
        <f t="shared" ref="CH18:CI18" si="78">CH17+CH16</f>
        <v>-183149.63004091496</v>
      </c>
      <c r="CI18" s="74">
        <f t="shared" si="78"/>
        <v>-134918.97771590998</v>
      </c>
      <c r="CJ18" s="74">
        <f t="shared" ref="CJ18:CK18" si="79">CJ17+CJ16</f>
        <v>-142153.361030145</v>
      </c>
      <c r="CK18" s="74">
        <f t="shared" si="79"/>
        <v>-106222.023783285</v>
      </c>
      <c r="CL18" s="74">
        <f t="shared" ref="CL18:CM18" si="80">CL17+CL16</f>
        <v>-131164.53525890998</v>
      </c>
      <c r="CM18" s="74">
        <f t="shared" si="80"/>
        <v>-148817.27708150999</v>
      </c>
      <c r="CN18" s="74">
        <f t="shared" ref="CN18" si="81">CN17+CN16</f>
        <v>-112765.05768228001</v>
      </c>
      <c r="CP18" s="74">
        <f t="shared" si="64"/>
        <v>-1743150.0353017049</v>
      </c>
      <c r="CR18" s="74">
        <f t="shared" ca="1" si="65"/>
        <v>-1478566.3538194352</v>
      </c>
    </row>
    <row r="19" spans="2:97" customFormat="1" ht="18.75" customHeight="1">
      <c r="B19" s="68" t="s">
        <v>70</v>
      </c>
      <c r="C19" s="60"/>
      <c r="D19" s="60"/>
      <c r="E19" s="60"/>
      <c r="F19" s="60"/>
      <c r="G19" s="21"/>
      <c r="H19" s="21"/>
      <c r="I19" s="75">
        <f>I18+I15</f>
        <v>690880.51671719993</v>
      </c>
      <c r="J19" s="75">
        <f t="shared" ref="J19:BU19" si="82">J18+J15</f>
        <v>447916.07087726996</v>
      </c>
      <c r="K19" s="75">
        <f t="shared" si="82"/>
        <v>381469.68014935497</v>
      </c>
      <c r="L19" s="75">
        <f t="shared" si="82"/>
        <v>392128.14398986503</v>
      </c>
      <c r="M19" s="75">
        <f t="shared" si="82"/>
        <v>380481.12349450507</v>
      </c>
      <c r="N19" s="75">
        <f t="shared" si="82"/>
        <v>396845.03108530503</v>
      </c>
      <c r="O19" s="75">
        <f t="shared" si="82"/>
        <v>406048.92261098989</v>
      </c>
      <c r="P19" s="75">
        <f t="shared" si="82"/>
        <v>455964.02284150489</v>
      </c>
      <c r="Q19" s="75">
        <f t="shared" si="82"/>
        <v>368834.99438740499</v>
      </c>
      <c r="R19" s="75">
        <f t="shared" si="82"/>
        <v>382812.44690813991</v>
      </c>
      <c r="S19" s="75">
        <f t="shared" si="82"/>
        <v>389595.23948828992</v>
      </c>
      <c r="T19" s="75">
        <f t="shared" si="82"/>
        <v>452654.45033408992</v>
      </c>
      <c r="U19" s="75">
        <f t="shared" si="82"/>
        <v>764835.32190420001</v>
      </c>
      <c r="V19" s="75">
        <f t="shared" si="82"/>
        <v>524602.22410860006</v>
      </c>
      <c r="W19" s="75">
        <f t="shared" si="82"/>
        <v>424546.59438641998</v>
      </c>
      <c r="X19" s="75">
        <f t="shared" si="82"/>
        <v>63670.544015684965</v>
      </c>
      <c r="Y19" s="75">
        <f t="shared" si="82"/>
        <v>64921.313846429985</v>
      </c>
      <c r="Z19" s="75">
        <f t="shared" si="82"/>
        <v>154333.54489714495</v>
      </c>
      <c r="AA19" s="75">
        <f t="shared" si="82"/>
        <v>153929.16590554494</v>
      </c>
      <c r="AB19" s="75">
        <f t="shared" si="82"/>
        <v>125947.23623587497</v>
      </c>
      <c r="AC19" s="75">
        <f t="shared" si="82"/>
        <v>164710.245153375</v>
      </c>
      <c r="AD19" s="75">
        <f t="shared" si="82"/>
        <v>205014.88176850497</v>
      </c>
      <c r="AE19" s="75">
        <f t="shared" si="82"/>
        <v>274102.81671080994</v>
      </c>
      <c r="AF19" s="75">
        <f t="shared" si="82"/>
        <v>391401.35127952497</v>
      </c>
      <c r="AG19" s="75">
        <f t="shared" si="82"/>
        <v>482096.74987952982</v>
      </c>
      <c r="AH19" s="75">
        <f t="shared" si="82"/>
        <v>530366.04671540996</v>
      </c>
      <c r="AI19" s="75">
        <f t="shared" si="82"/>
        <v>276532.27772716497</v>
      </c>
      <c r="AJ19" s="75">
        <f t="shared" si="82"/>
        <v>153648.22296442505</v>
      </c>
      <c r="AK19" s="75">
        <f t="shared" si="82"/>
        <v>231479.80657259995</v>
      </c>
      <c r="AL19" s="75">
        <f t="shared" si="82"/>
        <v>321882.24617624993</v>
      </c>
      <c r="AM19" s="75">
        <f t="shared" si="82"/>
        <v>359478.50568102003</v>
      </c>
      <c r="AN19" s="75">
        <f t="shared" si="82"/>
        <v>371872.72177355993</v>
      </c>
      <c r="AO19" s="75">
        <f t="shared" si="82"/>
        <v>338111.54352802492</v>
      </c>
      <c r="AP19" s="75">
        <f t="shared" si="82"/>
        <v>384861.86524729506</v>
      </c>
      <c r="AQ19" s="75">
        <f t="shared" si="82"/>
        <v>415125.86205472494</v>
      </c>
      <c r="AR19" s="75">
        <f t="shared" si="82"/>
        <v>505931.77157544007</v>
      </c>
      <c r="AS19" s="75">
        <f t="shared" si="82"/>
        <v>818891.61744165001</v>
      </c>
      <c r="AT19" s="75">
        <f t="shared" si="82"/>
        <v>508106.11868668499</v>
      </c>
      <c r="AU19" s="75">
        <f t="shared" si="82"/>
        <v>468914.26621188025</v>
      </c>
      <c r="AV19" s="75">
        <f t="shared" si="82"/>
        <v>492644.33450011507</v>
      </c>
      <c r="AW19" s="75">
        <f t="shared" si="82"/>
        <v>528127.2123782998</v>
      </c>
      <c r="AX19" s="75">
        <f t="shared" si="82"/>
        <v>530226.79913507996</v>
      </c>
      <c r="AY19" s="75">
        <f t="shared" si="82"/>
        <v>482109.155032815</v>
      </c>
      <c r="AZ19" s="75">
        <f t="shared" si="82"/>
        <v>543907.8898201501</v>
      </c>
      <c r="BA19" s="75">
        <f t="shared" si="82"/>
        <v>491094.6953446049</v>
      </c>
      <c r="BB19" s="75">
        <f t="shared" si="82"/>
        <v>542749.12399195496</v>
      </c>
      <c r="BC19" s="75">
        <f t="shared" si="82"/>
        <v>568106.61561241501</v>
      </c>
      <c r="BD19" s="75">
        <f t="shared" si="82"/>
        <v>634382.8290022799</v>
      </c>
      <c r="BE19" s="75">
        <f t="shared" si="82"/>
        <v>937582.12552345521</v>
      </c>
      <c r="BF19" s="75">
        <f t="shared" si="82"/>
        <v>632702.14827334497</v>
      </c>
      <c r="BG19" s="75">
        <f t="shared" si="82"/>
        <v>580146.02380492492</v>
      </c>
      <c r="BH19" s="75">
        <f t="shared" si="82"/>
        <v>589281.37394047494</v>
      </c>
      <c r="BI19" s="75">
        <f t="shared" si="82"/>
        <v>614249.49514229991</v>
      </c>
      <c r="BJ19" s="75">
        <f t="shared" si="82"/>
        <v>615441.73755181499</v>
      </c>
      <c r="BK19" s="75">
        <f t="shared" si="82"/>
        <v>572535.96278615994</v>
      </c>
      <c r="BL19" s="75">
        <f t="shared" si="82"/>
        <v>669176.1075117148</v>
      </c>
      <c r="BM19" s="75">
        <f t="shared" si="82"/>
        <v>604259.43100658967</v>
      </c>
      <c r="BN19" s="75">
        <f t="shared" si="82"/>
        <v>613918.23828605982</v>
      </c>
      <c r="BO19" s="75">
        <f t="shared" si="82"/>
        <v>631528.28190355492</v>
      </c>
      <c r="BP19" s="75">
        <f t="shared" si="82"/>
        <v>728608.20646874991</v>
      </c>
      <c r="BQ19" s="75">
        <f t="shared" si="82"/>
        <v>897774.98967505468</v>
      </c>
      <c r="BR19" s="75">
        <f t="shared" si="82"/>
        <v>662316.06128236488</v>
      </c>
      <c r="BS19" s="75">
        <f t="shared" si="82"/>
        <v>563478.77183708991</v>
      </c>
      <c r="BT19" s="75">
        <f t="shared" si="82"/>
        <v>566804.0179214098</v>
      </c>
      <c r="BU19" s="75">
        <f t="shared" si="82"/>
        <v>550979.83531027508</v>
      </c>
      <c r="BV19" s="75">
        <f t="shared" ref="BV19:CC19" si="83">BV18+BV15</f>
        <v>557640.18934585492</v>
      </c>
      <c r="BW19" s="75">
        <f t="shared" si="83"/>
        <v>564356.81403397513</v>
      </c>
      <c r="BX19" s="75">
        <f t="shared" si="83"/>
        <v>610099.28690962493</v>
      </c>
      <c r="BY19" s="75">
        <f t="shared" si="83"/>
        <v>613441.04490028485</v>
      </c>
      <c r="BZ19" s="75">
        <f t="shared" si="83"/>
        <v>575056.9042913249</v>
      </c>
      <c r="CA19" s="75">
        <f t="shared" si="83"/>
        <v>581176.72685310012</v>
      </c>
      <c r="CB19" s="75">
        <f t="shared" si="83"/>
        <v>960500.25888807001</v>
      </c>
      <c r="CC19" s="75">
        <f t="shared" si="83"/>
        <v>1083249.774156885</v>
      </c>
      <c r="CD19" s="75">
        <f t="shared" ref="CD19:CE19" si="84">CD18+CD15</f>
        <v>963043.34360953479</v>
      </c>
      <c r="CE19" s="75">
        <f t="shared" si="84"/>
        <v>837432.7337829899</v>
      </c>
      <c r="CF19" s="75">
        <f t="shared" ref="CF19:CG19" si="85">CF18+CF15</f>
        <v>722482.03453425004</v>
      </c>
      <c r="CG19" s="75">
        <f t="shared" si="85"/>
        <v>627736.84329651005</v>
      </c>
      <c r="CH19" s="75">
        <f t="shared" ref="CH19:CI19" si="86">CH18+CH15</f>
        <v>609882.86349970498</v>
      </c>
      <c r="CI19" s="75">
        <f t="shared" si="86"/>
        <v>621570.08843539492</v>
      </c>
      <c r="CJ19" s="75">
        <f t="shared" ref="CJ19:CK19" si="87">CJ18+CJ15</f>
        <v>579161.63757372019</v>
      </c>
      <c r="CK19" s="75">
        <f t="shared" si="87"/>
        <v>692170.79414903978</v>
      </c>
      <c r="CL19" s="75">
        <f t="shared" ref="CL19:CM19" si="88">CL18+CL15</f>
        <v>583528.13833787991</v>
      </c>
      <c r="CM19" s="75">
        <f t="shared" si="88"/>
        <v>594807.99176423997</v>
      </c>
      <c r="CN19" s="75">
        <f t="shared" ref="CN19" si="89">CN18+CN15</f>
        <v>1327646.6349463197</v>
      </c>
      <c r="CP19" s="75">
        <f t="shared" si="64"/>
        <v>9242712.8780864701</v>
      </c>
      <c r="CR19" s="75">
        <f t="shared" ca="1" si="65"/>
        <v>7703624.901248429</v>
      </c>
    </row>
    <row r="20" spans="2:97" customFormat="1" ht="18.75" customHeight="1">
      <c r="B20" s="67" t="s">
        <v>25</v>
      </c>
      <c r="C20" s="58"/>
      <c r="D20" s="58"/>
      <c r="E20" s="58"/>
      <c r="F20" s="58"/>
      <c r="G20" s="21"/>
      <c r="H20" s="21"/>
      <c r="I20" s="72">
        <v>105693.74889805498</v>
      </c>
      <c r="J20" s="72">
        <v>84111.926801850001</v>
      </c>
      <c r="K20" s="72">
        <v>76637.232994679987</v>
      </c>
      <c r="L20" s="72">
        <v>83012.063343914997</v>
      </c>
      <c r="M20" s="72">
        <v>81240.828886980002</v>
      </c>
      <c r="N20" s="72">
        <v>84819.625409700006</v>
      </c>
      <c r="O20" s="72">
        <v>108173.081672655</v>
      </c>
      <c r="P20" s="72">
        <v>71568.176791439997</v>
      </c>
      <c r="Q20" s="72">
        <v>85814.994817679981</v>
      </c>
      <c r="R20" s="72">
        <v>107601.05801758499</v>
      </c>
      <c r="S20" s="72">
        <v>101846.76831299999</v>
      </c>
      <c r="T20" s="72">
        <v>142478.38878032999</v>
      </c>
      <c r="U20" s="72">
        <v>144423.35197933501</v>
      </c>
      <c r="V20" s="72">
        <v>104220.69442585498</v>
      </c>
      <c r="W20" s="72">
        <v>30164.861698799999</v>
      </c>
      <c r="X20" s="72">
        <v>-17595.933507299997</v>
      </c>
      <c r="Y20" s="72">
        <v>7669.1685498150009</v>
      </c>
      <c r="Z20" s="72">
        <v>10332.689729520001</v>
      </c>
      <c r="AA20" s="72">
        <v>3078.5826814049988</v>
      </c>
      <c r="AB20" s="72">
        <v>13192.160687205</v>
      </c>
      <c r="AC20" s="72">
        <v>22276.924539000007</v>
      </c>
      <c r="AD20" s="72">
        <v>37574.017245329997</v>
      </c>
      <c r="AE20" s="72">
        <v>35806.893078705012</v>
      </c>
      <c r="AF20" s="72">
        <v>70763.157686774983</v>
      </c>
      <c r="AG20" s="72">
        <v>47588.364636614991</v>
      </c>
      <c r="AH20" s="72">
        <v>24722.943446010006</v>
      </c>
      <c r="AI20" s="72">
        <v>8613.325579904993</v>
      </c>
      <c r="AJ20" s="72">
        <v>23548.344864434996</v>
      </c>
      <c r="AK20" s="72">
        <v>49743.391261049997</v>
      </c>
      <c r="AL20" s="72">
        <v>45702.240137279994</v>
      </c>
      <c r="AM20" s="72">
        <v>56282.767638374993</v>
      </c>
      <c r="AN20" s="72">
        <v>52720.819061220005</v>
      </c>
      <c r="AO20" s="72">
        <v>44320.995118605002</v>
      </c>
      <c r="AP20" s="72">
        <v>67679.690056214982</v>
      </c>
      <c r="AQ20" s="72">
        <v>68766.943200075009</v>
      </c>
      <c r="AR20" s="72">
        <v>137718.74334644998</v>
      </c>
      <c r="AS20" s="72">
        <v>98348.171972895012</v>
      </c>
      <c r="AT20" s="72">
        <v>68770.671466845</v>
      </c>
      <c r="AU20" s="72">
        <v>88515.696084689975</v>
      </c>
      <c r="AV20" s="72">
        <v>74011.387117979975</v>
      </c>
      <c r="AW20" s="72">
        <v>76531.543352534994</v>
      </c>
      <c r="AX20" s="72">
        <v>79810.232086544987</v>
      </c>
      <c r="AY20" s="72">
        <v>77345.115539789986</v>
      </c>
      <c r="AZ20" s="72">
        <v>77976.865745534989</v>
      </c>
      <c r="BA20" s="72">
        <v>78025.538374334981</v>
      </c>
      <c r="BB20" s="72">
        <v>115138.71142649998</v>
      </c>
      <c r="BC20" s="72">
        <v>117561.79477208997</v>
      </c>
      <c r="BD20" s="72">
        <v>194330.39080570498</v>
      </c>
      <c r="BE20" s="72">
        <v>184558.89613252348</v>
      </c>
      <c r="BF20" s="72">
        <v>149914.68214721998</v>
      </c>
      <c r="BG20" s="72">
        <v>124238.38127086498</v>
      </c>
      <c r="BH20" s="72">
        <v>125843.53806829501</v>
      </c>
      <c r="BI20" s="72">
        <v>116534.80230440997</v>
      </c>
      <c r="BJ20" s="72">
        <v>132926.18050052039</v>
      </c>
      <c r="BK20" s="72">
        <v>177889.78845199497</v>
      </c>
      <c r="BL20" s="72">
        <v>121201.36133570997</v>
      </c>
      <c r="BM20" s="72">
        <v>126271.77230761499</v>
      </c>
      <c r="BN20" s="72">
        <v>139137.06940928998</v>
      </c>
      <c r="BO20" s="72">
        <v>151528.38848998497</v>
      </c>
      <c r="BP20" s="72">
        <v>180688.92445114499</v>
      </c>
      <c r="BQ20" s="72">
        <v>211171.67925679497</v>
      </c>
      <c r="BR20" s="72">
        <v>168131.20228348501</v>
      </c>
      <c r="BS20" s="72">
        <v>161210.76803677497</v>
      </c>
      <c r="BT20" s="72">
        <v>154859.78586074998</v>
      </c>
      <c r="BU20" s="72">
        <v>169920.19729777495</v>
      </c>
      <c r="BV20" s="72">
        <v>173993.78879938528</v>
      </c>
      <c r="BW20" s="72">
        <v>212343.52939123497</v>
      </c>
      <c r="BX20" s="72">
        <v>161314.74211024499</v>
      </c>
      <c r="BY20" s="72">
        <v>143623.14707872499</v>
      </c>
      <c r="BZ20" s="72">
        <v>150118.42096071001</v>
      </c>
      <c r="CA20" s="72">
        <v>190034.74833370501</v>
      </c>
      <c r="CB20" s="72">
        <v>270090.09804273001</v>
      </c>
      <c r="CC20" s="72">
        <v>325225.91074735497</v>
      </c>
      <c r="CD20" s="72">
        <v>301603.09251614998</v>
      </c>
      <c r="CE20" s="72">
        <v>228467.99721979079</v>
      </c>
      <c r="CF20" s="72">
        <v>194400.85999981497</v>
      </c>
      <c r="CG20" s="72">
        <v>186221.806753515</v>
      </c>
      <c r="CH20" s="72">
        <v>196834.38532216498</v>
      </c>
      <c r="CI20" s="72">
        <v>191296.883364765</v>
      </c>
      <c r="CJ20" s="72">
        <v>162132.84905840998</v>
      </c>
      <c r="CK20" s="72">
        <v>154253.20322432998</v>
      </c>
      <c r="CL20" s="72">
        <v>168929.75882326497</v>
      </c>
      <c r="CM20" s="72">
        <v>179938.127928375</v>
      </c>
      <c r="CN20" s="72">
        <v>254355.93029416833</v>
      </c>
      <c r="CP20" s="73">
        <f t="shared" si="64"/>
        <v>2543660.8052521036</v>
      </c>
      <c r="CR20" s="73">
        <f t="shared" ca="1" si="65"/>
        <v>2166812.1074523153</v>
      </c>
    </row>
    <row r="21" spans="2:97" customFormat="1" ht="18.75" customHeight="1">
      <c r="B21" s="69" t="s">
        <v>68</v>
      </c>
      <c r="C21" s="61"/>
      <c r="D21" s="61"/>
      <c r="E21" s="61"/>
      <c r="F21" s="61"/>
      <c r="G21" s="21"/>
      <c r="H21" s="21"/>
      <c r="I21" s="76">
        <f>+I20+I19</f>
        <v>796574.26561525487</v>
      </c>
      <c r="J21" s="76">
        <f t="shared" ref="J21:BU21" si="90">+J20+J19</f>
        <v>532027.99767911993</v>
      </c>
      <c r="K21" s="76">
        <f t="shared" si="90"/>
        <v>458106.91314403497</v>
      </c>
      <c r="L21" s="76">
        <f t="shared" si="90"/>
        <v>475140.20733378001</v>
      </c>
      <c r="M21" s="76">
        <f t="shared" si="90"/>
        <v>461721.95238148508</v>
      </c>
      <c r="N21" s="76">
        <f t="shared" si="90"/>
        <v>481664.65649500501</v>
      </c>
      <c r="O21" s="76">
        <f t="shared" si="90"/>
        <v>514222.0042836449</v>
      </c>
      <c r="P21" s="76">
        <f t="shared" si="90"/>
        <v>527532.19963294489</v>
      </c>
      <c r="Q21" s="76">
        <f t="shared" si="90"/>
        <v>454649.98920508497</v>
      </c>
      <c r="R21" s="76">
        <f t="shared" si="90"/>
        <v>490413.50492572493</v>
      </c>
      <c r="S21" s="76">
        <f t="shared" si="90"/>
        <v>491442.0078012899</v>
      </c>
      <c r="T21" s="76">
        <f t="shared" si="90"/>
        <v>595132.83911441988</v>
      </c>
      <c r="U21" s="76">
        <f t="shared" si="90"/>
        <v>909258.67388353497</v>
      </c>
      <c r="V21" s="76">
        <f t="shared" si="90"/>
        <v>628822.91853445501</v>
      </c>
      <c r="W21" s="76">
        <f t="shared" si="90"/>
        <v>454711.45608521998</v>
      </c>
      <c r="X21" s="76">
        <f t="shared" si="90"/>
        <v>46074.610508384969</v>
      </c>
      <c r="Y21" s="76">
        <f t="shared" si="90"/>
        <v>72590.482396244988</v>
      </c>
      <c r="Z21" s="76">
        <f t="shared" si="90"/>
        <v>164666.23462666495</v>
      </c>
      <c r="AA21" s="76">
        <f t="shared" si="90"/>
        <v>157007.74858694995</v>
      </c>
      <c r="AB21" s="76">
        <f t="shared" si="90"/>
        <v>139139.39692307997</v>
      </c>
      <c r="AC21" s="76">
        <f t="shared" si="90"/>
        <v>186987.169692375</v>
      </c>
      <c r="AD21" s="76">
        <f t="shared" si="90"/>
        <v>242588.89901383498</v>
      </c>
      <c r="AE21" s="76">
        <f t="shared" si="90"/>
        <v>309909.70978951495</v>
      </c>
      <c r="AF21" s="76">
        <f t="shared" si="90"/>
        <v>462164.50896629994</v>
      </c>
      <c r="AG21" s="76">
        <f t="shared" si="90"/>
        <v>529685.11451614485</v>
      </c>
      <c r="AH21" s="76">
        <f t="shared" si="90"/>
        <v>555088.99016141996</v>
      </c>
      <c r="AI21" s="76">
        <f t="shared" si="90"/>
        <v>285145.60330706998</v>
      </c>
      <c r="AJ21" s="76">
        <f t="shared" si="90"/>
        <v>177196.56782886005</v>
      </c>
      <c r="AK21" s="76">
        <f t="shared" si="90"/>
        <v>281223.19783364993</v>
      </c>
      <c r="AL21" s="76">
        <f t="shared" si="90"/>
        <v>367584.48631352989</v>
      </c>
      <c r="AM21" s="76">
        <f t="shared" si="90"/>
        <v>415761.27331939503</v>
      </c>
      <c r="AN21" s="76">
        <f t="shared" si="90"/>
        <v>424593.54083477991</v>
      </c>
      <c r="AO21" s="76">
        <f t="shared" si="90"/>
        <v>382432.5386466299</v>
      </c>
      <c r="AP21" s="76">
        <f t="shared" si="90"/>
        <v>452541.55530351005</v>
      </c>
      <c r="AQ21" s="76">
        <f t="shared" si="90"/>
        <v>483892.80525479995</v>
      </c>
      <c r="AR21" s="76">
        <f t="shared" si="90"/>
        <v>643650.51492189011</v>
      </c>
      <c r="AS21" s="76">
        <f t="shared" si="90"/>
        <v>917239.78941454506</v>
      </c>
      <c r="AT21" s="76">
        <f t="shared" si="90"/>
        <v>576876.79015352996</v>
      </c>
      <c r="AU21" s="76">
        <f t="shared" si="90"/>
        <v>557429.96229657019</v>
      </c>
      <c r="AV21" s="76">
        <f t="shared" si="90"/>
        <v>566655.72161809506</v>
      </c>
      <c r="AW21" s="76">
        <f t="shared" si="90"/>
        <v>604658.75573083479</v>
      </c>
      <c r="AX21" s="76">
        <f t="shared" si="90"/>
        <v>610037.03122162493</v>
      </c>
      <c r="AY21" s="76">
        <f t="shared" si="90"/>
        <v>559454.27057260496</v>
      </c>
      <c r="AZ21" s="76">
        <f t="shared" si="90"/>
        <v>621884.7555656851</v>
      </c>
      <c r="BA21" s="76">
        <f t="shared" si="90"/>
        <v>569120.23371893982</v>
      </c>
      <c r="BB21" s="76">
        <f t="shared" si="90"/>
        <v>657887.83541845495</v>
      </c>
      <c r="BC21" s="76">
        <f t="shared" si="90"/>
        <v>685668.41038450494</v>
      </c>
      <c r="BD21" s="76">
        <f t="shared" si="90"/>
        <v>828713.21980798489</v>
      </c>
      <c r="BE21" s="76">
        <f t="shared" si="90"/>
        <v>1122141.0216559786</v>
      </c>
      <c r="BF21" s="76">
        <f t="shared" si="90"/>
        <v>782616.83042056498</v>
      </c>
      <c r="BG21" s="76">
        <f t="shared" si="90"/>
        <v>704384.40507578989</v>
      </c>
      <c r="BH21" s="76">
        <f t="shared" si="90"/>
        <v>715124.91200876993</v>
      </c>
      <c r="BI21" s="76">
        <f t="shared" si="90"/>
        <v>730784.29744670982</v>
      </c>
      <c r="BJ21" s="76">
        <f t="shared" si="90"/>
        <v>748367.91805233539</v>
      </c>
      <c r="BK21" s="76">
        <f t="shared" si="90"/>
        <v>750425.75123815495</v>
      </c>
      <c r="BL21" s="76">
        <f t="shared" si="90"/>
        <v>790377.46884742472</v>
      </c>
      <c r="BM21" s="76">
        <f t="shared" si="90"/>
        <v>730531.2033142047</v>
      </c>
      <c r="BN21" s="76">
        <f t="shared" si="90"/>
        <v>753055.30769534979</v>
      </c>
      <c r="BO21" s="76">
        <f t="shared" si="90"/>
        <v>783056.67039353983</v>
      </c>
      <c r="BP21" s="76">
        <f t="shared" si="90"/>
        <v>909297.1309198949</v>
      </c>
      <c r="BQ21" s="76">
        <f t="shared" si="90"/>
        <v>1108946.6689318498</v>
      </c>
      <c r="BR21" s="76">
        <f t="shared" si="90"/>
        <v>830447.26356584986</v>
      </c>
      <c r="BS21" s="76">
        <f t="shared" si="90"/>
        <v>724689.53987386485</v>
      </c>
      <c r="BT21" s="76">
        <f t="shared" si="90"/>
        <v>721663.80378215981</v>
      </c>
      <c r="BU21" s="76">
        <f t="shared" si="90"/>
        <v>720900.03260805004</v>
      </c>
      <c r="BV21" s="76">
        <f t="shared" ref="BV21:CC21" si="91">+BV20+BV19</f>
        <v>731633.97814524022</v>
      </c>
      <c r="BW21" s="76">
        <f t="shared" si="91"/>
        <v>776700.3434252101</v>
      </c>
      <c r="BX21" s="76">
        <f t="shared" si="91"/>
        <v>771414.02901986986</v>
      </c>
      <c r="BY21" s="76">
        <f t="shared" si="91"/>
        <v>757064.19197900989</v>
      </c>
      <c r="BZ21" s="76">
        <f t="shared" si="91"/>
        <v>725175.32525203493</v>
      </c>
      <c r="CA21" s="76">
        <f t="shared" si="91"/>
        <v>771211.47518680512</v>
      </c>
      <c r="CB21" s="76">
        <f t="shared" si="91"/>
        <v>1230590.3569308</v>
      </c>
      <c r="CC21" s="76">
        <f t="shared" si="91"/>
        <v>1408475.6849042401</v>
      </c>
      <c r="CD21" s="76">
        <f t="shared" ref="CD21:CE21" si="92">+CD20+CD19</f>
        <v>1264646.4361256848</v>
      </c>
      <c r="CE21" s="76">
        <f t="shared" si="92"/>
        <v>1065900.7310027806</v>
      </c>
      <c r="CF21" s="76">
        <f t="shared" ref="CF21:CG21" si="93">+CF20+CF19</f>
        <v>916882.89453406504</v>
      </c>
      <c r="CG21" s="76">
        <f t="shared" si="93"/>
        <v>813958.65005002508</v>
      </c>
      <c r="CH21" s="76">
        <f t="shared" ref="CH21:CI21" si="94">+CH20+CH19</f>
        <v>806717.24882186996</v>
      </c>
      <c r="CI21" s="76">
        <f t="shared" si="94"/>
        <v>812866.9718001599</v>
      </c>
      <c r="CJ21" s="76">
        <f t="shared" ref="CJ21:CK21" si="95">+CJ20+CJ19</f>
        <v>741294.48663213011</v>
      </c>
      <c r="CK21" s="76">
        <f t="shared" si="95"/>
        <v>846423.99737336976</v>
      </c>
      <c r="CL21" s="76">
        <f t="shared" ref="CL21:CM21" si="96">+CL20+CL19</f>
        <v>752457.89716114488</v>
      </c>
      <c r="CM21" s="76">
        <f t="shared" si="96"/>
        <v>774746.119692615</v>
      </c>
      <c r="CN21" s="76">
        <f t="shared" ref="CN21" si="97">+CN20+CN19</f>
        <v>1582002.5652404882</v>
      </c>
      <c r="CP21" s="76">
        <f t="shared" si="64"/>
        <v>11786373.683338571</v>
      </c>
      <c r="CR21" s="76">
        <f t="shared" ca="1" si="65"/>
        <v>9870437.0087007433</v>
      </c>
    </row>
    <row r="22" spans="2:97" customFormat="1" ht="18.75" customHeight="1">
      <c r="B22" s="63" t="s">
        <v>56</v>
      </c>
      <c r="C22" s="56"/>
      <c r="D22" s="56"/>
      <c r="E22" s="56"/>
      <c r="F22" s="56"/>
      <c r="G22" s="21"/>
      <c r="H22" s="21"/>
      <c r="I22" s="72">
        <v>58097.931265154992</v>
      </c>
      <c r="J22" s="72">
        <v>62264.824729665001</v>
      </c>
      <c r="K22" s="72">
        <v>56062.566440114999</v>
      </c>
      <c r="L22" s="72">
        <v>56757.322231919992</v>
      </c>
      <c r="M22" s="72">
        <v>63371.592909359992</v>
      </c>
      <c r="N22" s="72">
        <v>64095.248074514995</v>
      </c>
      <c r="O22" s="72">
        <v>59728.174275044992</v>
      </c>
      <c r="P22" s="72">
        <v>59824.19306202</v>
      </c>
      <c r="Q22" s="72">
        <v>83723.263834214988</v>
      </c>
      <c r="R22" s="72">
        <v>83654.492522504996</v>
      </c>
      <c r="S22" s="72">
        <v>133297.14983566498</v>
      </c>
      <c r="T22" s="72">
        <v>133413.32036437499</v>
      </c>
      <c r="U22" s="72">
        <v>140775.75938411997</v>
      </c>
      <c r="V22" s="72">
        <v>136677.03236071498</v>
      </c>
      <c r="W22" s="72">
        <v>138574.111738785</v>
      </c>
      <c r="X22" s="72">
        <v>137481.37584967501</v>
      </c>
      <c r="Y22" s="72">
        <v>151695.50256520501</v>
      </c>
      <c r="Z22" s="72">
        <v>121686.90264328499</v>
      </c>
      <c r="AA22" s="72">
        <v>228010.45625683499</v>
      </c>
      <c r="AB22" s="72">
        <v>95994.02618999999</v>
      </c>
      <c r="AC22" s="72">
        <v>100531.00495888499</v>
      </c>
      <c r="AD22" s="72">
        <v>95803.838600414994</v>
      </c>
      <c r="AE22" s="72">
        <v>98478.038752964989</v>
      </c>
      <c r="AF22" s="72">
        <v>101500.89198184499</v>
      </c>
      <c r="AG22" s="72">
        <v>119010.18042792</v>
      </c>
      <c r="AH22" s="72">
        <v>127638.52519255498</v>
      </c>
      <c r="AI22" s="72">
        <v>116184.98900844</v>
      </c>
      <c r="AJ22" s="72">
        <v>120257.710133085</v>
      </c>
      <c r="AK22" s="72">
        <v>123893.909229945</v>
      </c>
      <c r="AL22" s="72">
        <v>135593.37660518999</v>
      </c>
      <c r="AM22" s="72">
        <v>126955.66872656997</v>
      </c>
      <c r="AN22" s="72">
        <v>134572.06496903999</v>
      </c>
      <c r="AO22" s="72">
        <v>157615.23322339499</v>
      </c>
      <c r="AP22" s="72">
        <v>155462.23698332999</v>
      </c>
      <c r="AQ22" s="72">
        <v>133565.87863526997</v>
      </c>
      <c r="AR22" s="72">
        <v>134963.38087792497</v>
      </c>
      <c r="AS22" s="72">
        <v>162865.79659245</v>
      </c>
      <c r="AT22" s="72">
        <v>178004.03117672997</v>
      </c>
      <c r="AU22" s="72">
        <v>172845.49303375499</v>
      </c>
      <c r="AV22" s="72">
        <v>174223.61465626498</v>
      </c>
      <c r="AW22" s="72">
        <v>184641.01456852499</v>
      </c>
      <c r="AX22" s="72">
        <v>198794.60823923998</v>
      </c>
      <c r="AY22" s="72">
        <v>187800.27142471497</v>
      </c>
      <c r="AZ22" s="72">
        <v>214577.96385316495</v>
      </c>
      <c r="BA22" s="72">
        <v>187121.51110002</v>
      </c>
      <c r="BB22" s="72">
        <v>217134.99597109496</v>
      </c>
      <c r="BC22" s="72">
        <v>216601.35860728496</v>
      </c>
      <c r="BD22" s="72">
        <v>221779.08282137994</v>
      </c>
      <c r="BE22" s="72">
        <v>320920.37457311997</v>
      </c>
      <c r="BF22" s="72">
        <v>200725.2137202</v>
      </c>
      <c r="BG22" s="72">
        <v>224657.85657960002</v>
      </c>
      <c r="BH22" s="72">
        <v>220538.06166541501</v>
      </c>
      <c r="BI22" s="72">
        <v>226448.60607236999</v>
      </c>
      <c r="BJ22" s="72">
        <v>230413.58948422497</v>
      </c>
      <c r="BK22" s="72">
        <v>236305.73309066996</v>
      </c>
      <c r="BL22" s="72">
        <v>226200.973461585</v>
      </c>
      <c r="BM22" s="72">
        <v>253655.26848918002</v>
      </c>
      <c r="BN22" s="72">
        <v>215603.265512955</v>
      </c>
      <c r="BO22" s="72">
        <v>212965.56983200499</v>
      </c>
      <c r="BP22" s="72">
        <v>272660.40547867498</v>
      </c>
      <c r="BQ22" s="72">
        <v>223073.51299058995</v>
      </c>
      <c r="BR22" s="72">
        <v>228939.01045511998</v>
      </c>
      <c r="BS22" s="72">
        <v>229754.29821104999</v>
      </c>
      <c r="BT22" s="72">
        <v>234547.39900271996</v>
      </c>
      <c r="BU22" s="72">
        <v>234441.28135271996</v>
      </c>
      <c r="BV22" s="72">
        <v>223711.085518065</v>
      </c>
      <c r="BW22" s="72">
        <v>217218.68388713995</v>
      </c>
      <c r="BX22" s="72">
        <v>239648.07472840496</v>
      </c>
      <c r="BY22" s="72">
        <v>232569.35185769998</v>
      </c>
      <c r="BZ22" s="72">
        <v>248374.23520555501</v>
      </c>
      <c r="CA22" s="72">
        <v>222806.09297533496</v>
      </c>
      <c r="CB22" s="72">
        <v>232912.4655927</v>
      </c>
      <c r="CC22" s="72">
        <v>230519.97950285996</v>
      </c>
      <c r="CD22" s="72">
        <v>224389.06057214999</v>
      </c>
      <c r="CE22" s="72">
        <v>262467.80873342999</v>
      </c>
      <c r="CF22" s="72">
        <v>266709.80873335502</v>
      </c>
      <c r="CG22" s="72">
        <v>241368.71228981993</v>
      </c>
      <c r="CH22" s="72">
        <v>319315.99950904498</v>
      </c>
      <c r="CI22" s="72">
        <v>283977.21968252998</v>
      </c>
      <c r="CJ22" s="72">
        <v>239821.15261555498</v>
      </c>
      <c r="CK22" s="72">
        <v>237712.75762378497</v>
      </c>
      <c r="CL22" s="72">
        <v>305084.31739695003</v>
      </c>
      <c r="CM22" s="72">
        <v>243586.29173167501</v>
      </c>
      <c r="CN22" s="72">
        <v>300284.96273844002</v>
      </c>
      <c r="CP22" s="71">
        <f t="shared" si="64"/>
        <v>3155238.0711295949</v>
      </c>
      <c r="CR22" s="71">
        <f t="shared" ca="1" si="65"/>
        <v>2767995.4917770997</v>
      </c>
    </row>
    <row r="23" spans="2:97" customFormat="1" ht="18.75" customHeight="1">
      <c r="B23" s="69" t="s">
        <v>69</v>
      </c>
      <c r="C23" s="61"/>
      <c r="D23" s="61"/>
      <c r="E23" s="61"/>
      <c r="F23" s="61"/>
      <c r="G23" s="21"/>
      <c r="H23" s="21"/>
      <c r="I23" s="76">
        <f>I22+I21</f>
        <v>854672.19688040984</v>
      </c>
      <c r="J23" s="76">
        <f t="shared" ref="J23:BU23" si="98">J22+J21</f>
        <v>594292.82240878488</v>
      </c>
      <c r="K23" s="76">
        <f t="shared" si="98"/>
        <v>514169.47958414996</v>
      </c>
      <c r="L23" s="76">
        <f t="shared" si="98"/>
        <v>531897.52956569998</v>
      </c>
      <c r="M23" s="76">
        <f t="shared" si="98"/>
        <v>525093.5452908451</v>
      </c>
      <c r="N23" s="76">
        <f t="shared" si="98"/>
        <v>545759.90456952003</v>
      </c>
      <c r="O23" s="76">
        <f t="shared" si="98"/>
        <v>573950.17855868989</v>
      </c>
      <c r="P23" s="76">
        <f t="shared" si="98"/>
        <v>587356.39269496489</v>
      </c>
      <c r="Q23" s="76">
        <f t="shared" si="98"/>
        <v>538373.25303929998</v>
      </c>
      <c r="R23" s="76">
        <f t="shared" si="98"/>
        <v>574067.99744822993</v>
      </c>
      <c r="S23" s="76">
        <f t="shared" si="98"/>
        <v>624739.15763695491</v>
      </c>
      <c r="T23" s="76">
        <f t="shared" si="98"/>
        <v>728546.1594787949</v>
      </c>
      <c r="U23" s="76">
        <f t="shared" si="98"/>
        <v>1050034.4332676549</v>
      </c>
      <c r="V23" s="76">
        <f t="shared" si="98"/>
        <v>765499.95089516998</v>
      </c>
      <c r="W23" s="76">
        <f t="shared" si="98"/>
        <v>593285.56782400492</v>
      </c>
      <c r="X23" s="76">
        <f t="shared" si="98"/>
        <v>183555.98635805998</v>
      </c>
      <c r="Y23" s="76">
        <f t="shared" si="98"/>
        <v>224285.98496144998</v>
      </c>
      <c r="Z23" s="76">
        <f t="shared" si="98"/>
        <v>286353.13726994995</v>
      </c>
      <c r="AA23" s="76">
        <f t="shared" si="98"/>
        <v>385018.20484378492</v>
      </c>
      <c r="AB23" s="76">
        <f t="shared" si="98"/>
        <v>235133.42311307997</v>
      </c>
      <c r="AC23" s="76">
        <f t="shared" si="98"/>
        <v>287518.17465126002</v>
      </c>
      <c r="AD23" s="76">
        <f t="shared" si="98"/>
        <v>338392.73761424999</v>
      </c>
      <c r="AE23" s="76">
        <f t="shared" si="98"/>
        <v>408387.74854247994</v>
      </c>
      <c r="AF23" s="76">
        <f t="shared" si="98"/>
        <v>563665.40094814496</v>
      </c>
      <c r="AG23" s="76">
        <f t="shared" si="98"/>
        <v>648695.29494406481</v>
      </c>
      <c r="AH23" s="76">
        <f t="shared" si="98"/>
        <v>682727.51535397489</v>
      </c>
      <c r="AI23" s="76">
        <f t="shared" si="98"/>
        <v>401330.59231550997</v>
      </c>
      <c r="AJ23" s="76">
        <f t="shared" si="98"/>
        <v>297454.27796194504</v>
      </c>
      <c r="AK23" s="76">
        <f t="shared" si="98"/>
        <v>405117.10706359491</v>
      </c>
      <c r="AL23" s="76">
        <f t="shared" si="98"/>
        <v>503177.86291871988</v>
      </c>
      <c r="AM23" s="76">
        <f t="shared" si="98"/>
        <v>542716.942045965</v>
      </c>
      <c r="AN23" s="76">
        <f t="shared" si="98"/>
        <v>559165.60580381984</v>
      </c>
      <c r="AO23" s="76">
        <f t="shared" si="98"/>
        <v>540047.77187002485</v>
      </c>
      <c r="AP23" s="76">
        <f t="shared" si="98"/>
        <v>608003.79228684003</v>
      </c>
      <c r="AQ23" s="76">
        <f t="shared" si="98"/>
        <v>617458.68389006995</v>
      </c>
      <c r="AR23" s="76">
        <f t="shared" si="98"/>
        <v>778613.89579981507</v>
      </c>
      <c r="AS23" s="76">
        <f t="shared" si="98"/>
        <v>1080105.5860069951</v>
      </c>
      <c r="AT23" s="76">
        <f t="shared" si="98"/>
        <v>754880.8213302599</v>
      </c>
      <c r="AU23" s="76">
        <f t="shared" si="98"/>
        <v>730275.45533032517</v>
      </c>
      <c r="AV23" s="76">
        <f t="shared" si="98"/>
        <v>740879.33627436007</v>
      </c>
      <c r="AW23" s="76">
        <f t="shared" si="98"/>
        <v>789299.77029935981</v>
      </c>
      <c r="AX23" s="76">
        <f t="shared" si="98"/>
        <v>808831.63946086494</v>
      </c>
      <c r="AY23" s="76">
        <f t="shared" si="98"/>
        <v>747254.5419973199</v>
      </c>
      <c r="AZ23" s="76">
        <f t="shared" si="98"/>
        <v>836462.71941885003</v>
      </c>
      <c r="BA23" s="76">
        <f t="shared" si="98"/>
        <v>756241.74481895985</v>
      </c>
      <c r="BB23" s="76">
        <f t="shared" si="98"/>
        <v>875022.83138954989</v>
      </c>
      <c r="BC23" s="76">
        <f t="shared" si="98"/>
        <v>902269.7689917899</v>
      </c>
      <c r="BD23" s="76">
        <f t="shared" si="98"/>
        <v>1050492.3026293649</v>
      </c>
      <c r="BE23" s="76">
        <f t="shared" si="98"/>
        <v>1443061.3962290986</v>
      </c>
      <c r="BF23" s="76">
        <f t="shared" si="98"/>
        <v>983342.04414076498</v>
      </c>
      <c r="BG23" s="76">
        <f t="shared" si="98"/>
        <v>929042.26165538991</v>
      </c>
      <c r="BH23" s="76">
        <f t="shared" si="98"/>
        <v>935662.97367418488</v>
      </c>
      <c r="BI23" s="76">
        <f t="shared" si="98"/>
        <v>957232.90351907979</v>
      </c>
      <c r="BJ23" s="76">
        <f t="shared" si="98"/>
        <v>978781.5075365603</v>
      </c>
      <c r="BK23" s="76">
        <f t="shared" si="98"/>
        <v>986731.48432882491</v>
      </c>
      <c r="BL23" s="76">
        <f t="shared" si="98"/>
        <v>1016578.4423090097</v>
      </c>
      <c r="BM23" s="76">
        <f t="shared" si="98"/>
        <v>984186.47180338472</v>
      </c>
      <c r="BN23" s="76">
        <f t="shared" si="98"/>
        <v>968658.57320830482</v>
      </c>
      <c r="BO23" s="76">
        <f t="shared" si="98"/>
        <v>996022.24022554478</v>
      </c>
      <c r="BP23" s="76">
        <f t="shared" si="98"/>
        <v>1181957.5363985698</v>
      </c>
      <c r="BQ23" s="76">
        <f t="shared" si="98"/>
        <v>1332020.1819224397</v>
      </c>
      <c r="BR23" s="76">
        <f t="shared" si="98"/>
        <v>1059386.2740209699</v>
      </c>
      <c r="BS23" s="76">
        <f t="shared" si="98"/>
        <v>954443.83808491484</v>
      </c>
      <c r="BT23" s="76">
        <f t="shared" si="98"/>
        <v>956211.20278487983</v>
      </c>
      <c r="BU23" s="76">
        <f t="shared" si="98"/>
        <v>955341.31396077003</v>
      </c>
      <c r="BV23" s="76">
        <f t="shared" ref="BV23:CC23" si="99">BV22+BV21</f>
        <v>955345.06366330525</v>
      </c>
      <c r="BW23" s="76">
        <f t="shared" si="99"/>
        <v>993919.02731234999</v>
      </c>
      <c r="BX23" s="76">
        <f t="shared" si="99"/>
        <v>1011062.1037482749</v>
      </c>
      <c r="BY23" s="76">
        <f t="shared" si="99"/>
        <v>989633.54383670981</v>
      </c>
      <c r="BZ23" s="76">
        <f t="shared" si="99"/>
        <v>973549.56045758992</v>
      </c>
      <c r="CA23" s="76">
        <f t="shared" si="99"/>
        <v>994017.56816214009</v>
      </c>
      <c r="CB23" s="76">
        <f t="shared" si="99"/>
        <v>1463502.8225235001</v>
      </c>
      <c r="CC23" s="76">
        <f t="shared" si="99"/>
        <v>1638995.6644071001</v>
      </c>
      <c r="CD23" s="76">
        <f t="shared" ref="CD23:CE23" si="100">CD22+CD21</f>
        <v>1489035.4966978347</v>
      </c>
      <c r="CE23" s="76">
        <f t="shared" si="100"/>
        <v>1328368.5397362106</v>
      </c>
      <c r="CF23" s="76">
        <f t="shared" ref="CF23:CG23" si="101">CF22+CF21</f>
        <v>1183592.7032674202</v>
      </c>
      <c r="CG23" s="76">
        <f t="shared" si="101"/>
        <v>1055327.3623398449</v>
      </c>
      <c r="CH23" s="76">
        <f t="shared" ref="CH23:CI23" si="102">CH22+CH21</f>
        <v>1126033.2483309149</v>
      </c>
      <c r="CI23" s="76">
        <f t="shared" si="102"/>
        <v>1096844.1914826899</v>
      </c>
      <c r="CJ23" s="76">
        <f t="shared" ref="CJ23:CK23" si="103">CJ22+CJ21</f>
        <v>981115.63924768509</v>
      </c>
      <c r="CK23" s="76">
        <f t="shared" si="103"/>
        <v>1084136.7549971547</v>
      </c>
      <c r="CL23" s="76">
        <f t="shared" ref="CL23:CM23" si="104">CL22+CL21</f>
        <v>1057542.214558095</v>
      </c>
      <c r="CM23" s="76">
        <f t="shared" si="104"/>
        <v>1018332.41142429</v>
      </c>
      <c r="CN23" s="76">
        <f t="shared" ref="CN23" si="105">CN22+CN21</f>
        <v>1882287.5279789283</v>
      </c>
      <c r="CP23" s="76">
        <f t="shared" si="64"/>
        <v>14941611.754468169</v>
      </c>
      <c r="CR23" s="76">
        <f t="shared" ca="1" si="65"/>
        <v>12638432.500477843</v>
      </c>
    </row>
    <row r="24" spans="2:97" customFormat="1" ht="18.75" customHeight="1">
      <c r="B24" s="67" t="s">
        <v>4</v>
      </c>
      <c r="C24" s="58"/>
      <c r="D24" s="58"/>
      <c r="E24" s="58"/>
      <c r="F24" s="58"/>
      <c r="G24" s="21"/>
      <c r="H24" s="21"/>
      <c r="I24" s="72">
        <v>-2244.2114347499996</v>
      </c>
      <c r="J24" s="72">
        <v>-30523.362493050001</v>
      </c>
      <c r="K24" s="72">
        <v>-16529.652748334996</v>
      </c>
      <c r="L24" s="72">
        <v>-54132.509233679993</v>
      </c>
      <c r="M24" s="72">
        <v>-53780.654941574991</v>
      </c>
      <c r="N24" s="72">
        <v>-18205.8977595</v>
      </c>
      <c r="O24" s="72">
        <v>-57348.305573789999</v>
      </c>
      <c r="P24" s="72">
        <v>-203604.12189410997</v>
      </c>
      <c r="Q24" s="72">
        <v>-117413.459983665</v>
      </c>
      <c r="R24" s="72">
        <v>-212235.3</v>
      </c>
      <c r="S24" s="72">
        <v>-109416.80529143999</v>
      </c>
      <c r="T24" s="72">
        <v>-141377.34741647998</v>
      </c>
      <c r="U24" s="72">
        <v>-168947.40972571497</v>
      </c>
      <c r="V24" s="72">
        <v>-111685.31413078499</v>
      </c>
      <c r="W24" s="72">
        <v>-159358.04583640498</v>
      </c>
      <c r="X24" s="72">
        <v>-43124.928936434997</v>
      </c>
      <c r="Y24" s="72">
        <v>-104592.29367536999</v>
      </c>
      <c r="Z24" s="72">
        <v>-255549.75152207998</v>
      </c>
      <c r="AA24" s="72">
        <v>-69520.010640554989</v>
      </c>
      <c r="AB24" s="72">
        <v>-47789.553089249996</v>
      </c>
      <c r="AC24" s="72">
        <v>-3176.5787939249999</v>
      </c>
      <c r="AD24" s="72">
        <v>-32226.037873574995</v>
      </c>
      <c r="AE24" s="72">
        <v>-3093.3294974999999</v>
      </c>
      <c r="AF24" s="72">
        <v>-14260.970583494998</v>
      </c>
      <c r="AG24" s="72">
        <v>0</v>
      </c>
      <c r="AH24" s="72">
        <v>-3383.0306819999996</v>
      </c>
      <c r="AI24" s="72">
        <v>-1025.80395</v>
      </c>
      <c r="AJ24" s="72">
        <v>-1025.80395</v>
      </c>
      <c r="AK24" s="72">
        <v>-8236.3532400449985</v>
      </c>
      <c r="AL24" s="72">
        <v>-99466.294741139995</v>
      </c>
      <c r="AM24" s="72">
        <v>-23196.808925279998</v>
      </c>
      <c r="AN24" s="72">
        <v>-10248.61625268</v>
      </c>
      <c r="AO24" s="72">
        <v>-29876.716906499998</v>
      </c>
      <c r="AP24" s="72">
        <v>-3837.9216749999996</v>
      </c>
      <c r="AQ24" s="72">
        <v>-21800.767568939998</v>
      </c>
      <c r="AR24" s="72">
        <v>-39284.071339784998</v>
      </c>
      <c r="AS24" s="72">
        <v>-27535.043484734997</v>
      </c>
      <c r="AT24" s="72">
        <v>-36360.441650909997</v>
      </c>
      <c r="AU24" s="72">
        <v>-33132.862714394993</v>
      </c>
      <c r="AV24" s="72">
        <v>-59761.576574009989</v>
      </c>
      <c r="AW24" s="72">
        <v>-21926.552356739998</v>
      </c>
      <c r="AX24" s="72">
        <v>-118944.62094374999</v>
      </c>
      <c r="AY24" s="72">
        <v>-80057.80810124999</v>
      </c>
      <c r="AZ24" s="72">
        <v>-12267.200339999999</v>
      </c>
      <c r="BA24" s="72">
        <v>-48430.719467804993</v>
      </c>
      <c r="BB24" s="72">
        <v>-61188.60074689499</v>
      </c>
      <c r="BC24" s="72">
        <v>-98788.935169424978</v>
      </c>
      <c r="BD24" s="72">
        <v>-44184.004306964991</v>
      </c>
      <c r="BE24" s="72">
        <v>-14207.908221240001</v>
      </c>
      <c r="BF24" s="72">
        <v>-80823.160428345</v>
      </c>
      <c r="BG24" s="72">
        <v>-121776.91181999999</v>
      </c>
      <c r="BH24" s="72">
        <v>-269384.82500000013</v>
      </c>
      <c r="BI24" s="72">
        <v>-88059.839999999982</v>
      </c>
      <c r="BJ24" s="72">
        <v>-15279.950000000004</v>
      </c>
      <c r="BK24" s="72">
        <v>-2231.0799999999995</v>
      </c>
      <c r="BL24" s="72">
        <v>0</v>
      </c>
      <c r="BM24" s="72">
        <v>-50405.878460249995</v>
      </c>
      <c r="BN24" s="72">
        <v>-232035.57999999996</v>
      </c>
      <c r="BO24" s="72">
        <v>-254221.84999999998</v>
      </c>
      <c r="BP24" s="72">
        <v>-242669.45999999996</v>
      </c>
      <c r="BQ24" s="72">
        <v>-139987.93999999997</v>
      </c>
      <c r="BR24" s="72">
        <v>-55799.819999999985</v>
      </c>
      <c r="BS24" s="72">
        <v>-48109.58</v>
      </c>
      <c r="BT24" s="72">
        <v>-164821.73999999996</v>
      </c>
      <c r="BU24" s="72">
        <v>-163872.68999999997</v>
      </c>
      <c r="BV24" s="72">
        <v>-11083449.48431433</v>
      </c>
      <c r="BW24" s="72">
        <v>-614198.17877109721</v>
      </c>
      <c r="BX24" s="72">
        <v>-486841.91120726429</v>
      </c>
      <c r="BY24" s="72">
        <v>-670476.18715063238</v>
      </c>
      <c r="BZ24" s="72">
        <v>-443957.14530812134</v>
      </c>
      <c r="CA24" s="72">
        <v>-226753.08087055283</v>
      </c>
      <c r="CB24" s="72">
        <v>-329112.62406428321</v>
      </c>
      <c r="CC24" s="72">
        <v>-70857.001239450066</v>
      </c>
      <c r="CD24" s="72">
        <v>-284218.5457105051</v>
      </c>
      <c r="CE24" s="72">
        <v>-634117.51317631151</v>
      </c>
      <c r="CF24" s="72">
        <v>-493260.82509820501</v>
      </c>
      <c r="CG24" s="72">
        <v>-216683.52646616695</v>
      </c>
      <c r="CH24" s="72">
        <v>-216731.843041007</v>
      </c>
      <c r="CI24" s="72">
        <v>-838026.40934482589</v>
      </c>
      <c r="CJ24" s="72">
        <v>-695962.27529914898</v>
      </c>
      <c r="CK24" s="72">
        <v>-802306.94584195502</v>
      </c>
      <c r="CL24" s="72">
        <v>-618837.31519019022</v>
      </c>
      <c r="CM24" s="72">
        <v>-763603.23255639768</v>
      </c>
      <c r="CN24" s="72">
        <v>-908383.83567858615</v>
      </c>
      <c r="CP24" s="73">
        <f t="shared" si="64"/>
        <v>-6542989.2686427496</v>
      </c>
      <c r="CR24" s="73">
        <f t="shared" ca="1" si="65"/>
        <v>-14427380.381686281</v>
      </c>
    </row>
    <row r="25" spans="2:97" customFormat="1" ht="18.75" customHeight="1">
      <c r="B25" s="67" t="s">
        <v>49</v>
      </c>
      <c r="C25" s="58"/>
      <c r="D25" s="58"/>
      <c r="E25" s="58"/>
      <c r="F25" s="58"/>
      <c r="G25" s="21"/>
      <c r="H25" s="21"/>
      <c r="I25" s="72">
        <v>-62945.901956385002</v>
      </c>
      <c r="J25" s="72">
        <v>-53269.415476424998</v>
      </c>
      <c r="K25" s="72">
        <v>-68474.581999814996</v>
      </c>
      <c r="L25" s="72">
        <v>-55106.170507725001</v>
      </c>
      <c r="M25" s="72">
        <v>-47939.355838499992</v>
      </c>
      <c r="N25" s="72">
        <v>-80622.792618869993</v>
      </c>
      <c r="O25" s="72">
        <v>-70552.563673094992</v>
      </c>
      <c r="P25" s="72">
        <v>-84992.986277249991</v>
      </c>
      <c r="Q25" s="72">
        <v>-99372.270965984979</v>
      </c>
      <c r="R25" s="72">
        <v>-95460.894653654992</v>
      </c>
      <c r="S25" s="72">
        <v>-97994.602112114982</v>
      </c>
      <c r="T25" s="72">
        <v>-83714.760273195003</v>
      </c>
      <c r="U25" s="72">
        <v>-101290.28028188999</v>
      </c>
      <c r="V25" s="72">
        <v>-56262.226798589996</v>
      </c>
      <c r="W25" s="72">
        <v>-37554.643699695</v>
      </c>
      <c r="X25" s="72">
        <v>-16740.451922804998</v>
      </c>
      <c r="Y25" s="72">
        <v>-35709.774205424997</v>
      </c>
      <c r="Z25" s="72">
        <v>-41213.827879544995</v>
      </c>
      <c r="AA25" s="72">
        <v>-24034.887215175</v>
      </c>
      <c r="AB25" s="72">
        <v>-45610.476668069998</v>
      </c>
      <c r="AC25" s="72">
        <v>-66621.573281789984</v>
      </c>
      <c r="AD25" s="72">
        <v>-46585.51039705499</v>
      </c>
      <c r="AE25" s="72">
        <v>-58626.651844514992</v>
      </c>
      <c r="AF25" s="72">
        <v>-45889.205287559991</v>
      </c>
      <c r="AG25" s="72">
        <v>-99592.178572079996</v>
      </c>
      <c r="AH25" s="72">
        <v>-53388.567911099999</v>
      </c>
      <c r="AI25" s="72">
        <v>-81661.171510394997</v>
      </c>
      <c r="AJ25" s="72">
        <v>-82062.282078374992</v>
      </c>
      <c r="AK25" s="72">
        <v>-74362.487974770003</v>
      </c>
      <c r="AL25" s="72">
        <v>-54041.357709584998</v>
      </c>
      <c r="AM25" s="72">
        <v>-52204.825525350003</v>
      </c>
      <c r="AN25" s="72">
        <v>-56672.449335449994</v>
      </c>
      <c r="AO25" s="72">
        <v>-68507.206102679993</v>
      </c>
      <c r="AP25" s="72">
        <v>-158689.62490807497</v>
      </c>
      <c r="AQ25" s="72">
        <v>-96115.067518844997</v>
      </c>
      <c r="AR25" s="72">
        <v>-154783.33870569</v>
      </c>
      <c r="AS25" s="72">
        <v>-62387.35878011999</v>
      </c>
      <c r="AT25" s="72">
        <v>-26805.640280205</v>
      </c>
      <c r="AU25" s="72">
        <v>-41748.402615929997</v>
      </c>
      <c r="AV25" s="72">
        <v>-34819.217200349995</v>
      </c>
      <c r="AW25" s="72">
        <v>-33679.077942619995</v>
      </c>
      <c r="AX25" s="72">
        <v>-55782.687942619996</v>
      </c>
      <c r="AY25" s="72">
        <v>-86821.749703120004</v>
      </c>
      <c r="AZ25" s="72">
        <v>-115944.25970311998</v>
      </c>
      <c r="BA25" s="72">
        <v>-52536.199703119994</v>
      </c>
      <c r="BB25" s="72">
        <v>-47866.170032549999</v>
      </c>
      <c r="BC25" s="72">
        <v>-30282.287953035</v>
      </c>
      <c r="BD25" s="72">
        <v>-29867.410388594999</v>
      </c>
      <c r="BE25" s="72">
        <v>-104742.09642461999</v>
      </c>
      <c r="BF25" s="72">
        <v>-36847.679703119997</v>
      </c>
      <c r="BG25" s="72">
        <v>-24944.099703119999</v>
      </c>
      <c r="BH25" s="72">
        <v>-24944.099703119999</v>
      </c>
      <c r="BI25" s="72">
        <v>-24944.07</v>
      </c>
      <c r="BJ25" s="72">
        <v>-34422.083960624994</v>
      </c>
      <c r="BK25" s="72">
        <v>-35793.335832454999</v>
      </c>
      <c r="BL25" s="72">
        <v>-36614.168952059998</v>
      </c>
      <c r="BM25" s="72">
        <v>-113461.90426099999</v>
      </c>
      <c r="BN25" s="72">
        <v>-30753.039999999994</v>
      </c>
      <c r="BO25" s="72">
        <v>-40424.754260999995</v>
      </c>
      <c r="BP25" s="72">
        <v>-33843.784260999993</v>
      </c>
      <c r="BQ25" s="72">
        <v>-2745.8899999999994</v>
      </c>
      <c r="BR25" s="72">
        <v>-14607.079999999998</v>
      </c>
      <c r="BS25" s="72">
        <v>-6607.1599999999989</v>
      </c>
      <c r="BT25" s="72">
        <v>-4935.1799999999994</v>
      </c>
      <c r="BU25" s="72">
        <v>-8475.2499999999982</v>
      </c>
      <c r="BV25" s="72">
        <v>-6591.4099999999989</v>
      </c>
      <c r="BW25" s="72">
        <v>-15976.669999999998</v>
      </c>
      <c r="BX25" s="72">
        <v>-12591.529999999997</v>
      </c>
      <c r="BY25" s="72">
        <v>-29225.399999999998</v>
      </c>
      <c r="BZ25" s="72">
        <v>-18958.589999999997</v>
      </c>
      <c r="CA25" s="72">
        <v>-5333.1099999999988</v>
      </c>
      <c r="CB25" s="72">
        <v>-419.51</v>
      </c>
      <c r="CC25" s="72">
        <v>-1782.7799999999997</v>
      </c>
      <c r="CD25" s="72">
        <v>0</v>
      </c>
      <c r="CE25" s="72">
        <v>-1216.8099999999997</v>
      </c>
      <c r="CF25" s="72">
        <v>892.67999999999984</v>
      </c>
      <c r="CG25" s="72">
        <v>-2274.9499999999994</v>
      </c>
      <c r="CH25" s="72">
        <v>-1410.3399999999997</v>
      </c>
      <c r="CI25" s="72">
        <v>-1300.9199999999998</v>
      </c>
      <c r="CJ25" s="72">
        <v>-1651.1999999999998</v>
      </c>
      <c r="CK25" s="72">
        <v>-1798.6899999999996</v>
      </c>
      <c r="CL25" s="72">
        <v>-1278.5599999999997</v>
      </c>
      <c r="CM25" s="72">
        <v>-4092.6500000000005</v>
      </c>
      <c r="CN25" s="72">
        <v>-32760.769999999993</v>
      </c>
      <c r="CP25" s="73">
        <f t="shared" si="64"/>
        <v>-48674.989999999991</v>
      </c>
      <c r="CR25" s="73">
        <f t="shared" ca="1" si="65"/>
        <v>-126466.77999999997</v>
      </c>
    </row>
    <row r="26" spans="2:97" customFormat="1" ht="18.75" customHeight="1">
      <c r="B26" s="70" t="s">
        <v>29</v>
      </c>
      <c r="C26" s="62"/>
      <c r="D26" s="62"/>
      <c r="E26" s="62"/>
      <c r="F26" s="62"/>
      <c r="G26" s="21"/>
      <c r="H26" s="21"/>
      <c r="I26" s="77">
        <f>I23+I25+I24</f>
        <v>789482.08348927484</v>
      </c>
      <c r="J26" s="77">
        <f t="shared" ref="J26:BU26" si="106">J23+J25+J24</f>
        <v>510500.04443930992</v>
      </c>
      <c r="K26" s="77">
        <f t="shared" si="106"/>
        <v>429165.24483599997</v>
      </c>
      <c r="L26" s="77">
        <f t="shared" si="106"/>
        <v>422658.84982429503</v>
      </c>
      <c r="M26" s="77">
        <f t="shared" si="106"/>
        <v>423373.53451077011</v>
      </c>
      <c r="N26" s="77">
        <f t="shared" si="106"/>
        <v>446931.21419115004</v>
      </c>
      <c r="O26" s="77">
        <f t="shared" si="106"/>
        <v>446049.30931180494</v>
      </c>
      <c r="P26" s="77">
        <f t="shared" si="106"/>
        <v>298759.2845236049</v>
      </c>
      <c r="Q26" s="77">
        <f t="shared" si="106"/>
        <v>321587.52208965004</v>
      </c>
      <c r="R26" s="77">
        <f t="shared" si="106"/>
        <v>266371.80279457493</v>
      </c>
      <c r="S26" s="77">
        <f t="shared" si="106"/>
        <v>417327.75023339991</v>
      </c>
      <c r="T26" s="77">
        <f t="shared" si="106"/>
        <v>503454.05178911996</v>
      </c>
      <c r="U26" s="77">
        <f t="shared" si="106"/>
        <v>779796.74326004996</v>
      </c>
      <c r="V26" s="77">
        <f t="shared" si="106"/>
        <v>597552.409965795</v>
      </c>
      <c r="W26" s="77">
        <f t="shared" si="106"/>
        <v>396372.8782879049</v>
      </c>
      <c r="X26" s="77">
        <f t="shared" si="106"/>
        <v>123690.60549881999</v>
      </c>
      <c r="Y26" s="77">
        <f t="shared" si="106"/>
        <v>83983.917080654996</v>
      </c>
      <c r="Z26" s="77">
        <f t="shared" si="106"/>
        <v>-10410.442131675023</v>
      </c>
      <c r="AA26" s="77">
        <f t="shared" si="106"/>
        <v>291463.30698805489</v>
      </c>
      <c r="AB26" s="77">
        <f t="shared" si="106"/>
        <v>141733.39335575997</v>
      </c>
      <c r="AC26" s="77">
        <f t="shared" si="106"/>
        <v>217720.02257554504</v>
      </c>
      <c r="AD26" s="77">
        <f t="shared" si="106"/>
        <v>259581.18934361998</v>
      </c>
      <c r="AE26" s="77">
        <f t="shared" si="106"/>
        <v>346667.76720046496</v>
      </c>
      <c r="AF26" s="77">
        <f t="shared" si="106"/>
        <v>503515.22507708997</v>
      </c>
      <c r="AG26" s="77">
        <f t="shared" si="106"/>
        <v>549103.11637198483</v>
      </c>
      <c r="AH26" s="77">
        <f t="shared" si="106"/>
        <v>625955.91676087491</v>
      </c>
      <c r="AI26" s="77">
        <f t="shared" si="106"/>
        <v>318643.61685511499</v>
      </c>
      <c r="AJ26" s="77">
        <f t="shared" si="106"/>
        <v>214366.19193357005</v>
      </c>
      <c r="AK26" s="77">
        <f t="shared" si="106"/>
        <v>322518.26584877988</v>
      </c>
      <c r="AL26" s="77">
        <f t="shared" si="106"/>
        <v>349670.21046799491</v>
      </c>
      <c r="AM26" s="77">
        <f t="shared" si="106"/>
        <v>467315.30759533501</v>
      </c>
      <c r="AN26" s="77">
        <f t="shared" si="106"/>
        <v>492244.54021568981</v>
      </c>
      <c r="AO26" s="77">
        <f t="shared" si="106"/>
        <v>441663.84886084485</v>
      </c>
      <c r="AP26" s="77">
        <f t="shared" si="106"/>
        <v>445476.24570376507</v>
      </c>
      <c r="AQ26" s="77">
        <f t="shared" si="106"/>
        <v>499542.84880228498</v>
      </c>
      <c r="AR26" s="77">
        <f t="shared" si="106"/>
        <v>584546.48575434007</v>
      </c>
      <c r="AS26" s="77">
        <f t="shared" si="106"/>
        <v>990183.18374214007</v>
      </c>
      <c r="AT26" s="77">
        <f t="shared" si="106"/>
        <v>691714.73939914501</v>
      </c>
      <c r="AU26" s="77">
        <f t="shared" si="106"/>
        <v>655394.19000000018</v>
      </c>
      <c r="AV26" s="77">
        <f t="shared" si="106"/>
        <v>646298.5425000001</v>
      </c>
      <c r="AW26" s="77">
        <f t="shared" si="106"/>
        <v>733694.13999999978</v>
      </c>
      <c r="AX26" s="77">
        <f t="shared" si="106"/>
        <v>634104.3305744949</v>
      </c>
      <c r="AY26" s="77">
        <f t="shared" si="106"/>
        <v>580374.98419294995</v>
      </c>
      <c r="AZ26" s="77">
        <f t="shared" si="106"/>
        <v>708251.25937573006</v>
      </c>
      <c r="BA26" s="77">
        <f t="shared" si="106"/>
        <v>655274.82564803481</v>
      </c>
      <c r="BB26" s="77">
        <f t="shared" si="106"/>
        <v>765968.06061010493</v>
      </c>
      <c r="BC26" s="77">
        <f t="shared" si="106"/>
        <v>773198.54586932994</v>
      </c>
      <c r="BD26" s="77">
        <f t="shared" si="106"/>
        <v>976440.88793380489</v>
      </c>
      <c r="BE26" s="77">
        <f t="shared" si="106"/>
        <v>1324111.3915832387</v>
      </c>
      <c r="BF26" s="77">
        <f t="shared" si="106"/>
        <v>865671.20400929998</v>
      </c>
      <c r="BG26" s="77">
        <f t="shared" si="106"/>
        <v>782321.25013226992</v>
      </c>
      <c r="BH26" s="77">
        <f t="shared" si="106"/>
        <v>641334.04897106485</v>
      </c>
      <c r="BI26" s="77">
        <f t="shared" si="106"/>
        <v>844228.99351907987</v>
      </c>
      <c r="BJ26" s="77">
        <f t="shared" si="106"/>
        <v>929079.47357593535</v>
      </c>
      <c r="BK26" s="77">
        <f t="shared" si="106"/>
        <v>948707.06849636999</v>
      </c>
      <c r="BL26" s="77">
        <f t="shared" si="106"/>
        <v>979964.27335694968</v>
      </c>
      <c r="BM26" s="77">
        <f t="shared" si="106"/>
        <v>820318.68908213475</v>
      </c>
      <c r="BN26" s="77">
        <f t="shared" si="106"/>
        <v>705869.95320830483</v>
      </c>
      <c r="BO26" s="77">
        <f t="shared" si="106"/>
        <v>701375.63596454484</v>
      </c>
      <c r="BP26" s="77">
        <f t="shared" si="106"/>
        <v>905444.29213756975</v>
      </c>
      <c r="BQ26" s="77">
        <f t="shared" si="106"/>
        <v>1189286.3519224399</v>
      </c>
      <c r="BR26" s="77">
        <f t="shared" si="106"/>
        <v>988979.37402096996</v>
      </c>
      <c r="BS26" s="77">
        <f t="shared" si="106"/>
        <v>899727.09808491485</v>
      </c>
      <c r="BT26" s="77">
        <f t="shared" si="106"/>
        <v>786454.28278487979</v>
      </c>
      <c r="BU26" s="77">
        <f t="shared" si="106"/>
        <v>782993.37396077008</v>
      </c>
      <c r="BV26" s="77">
        <f t="shared" ref="BV26:CC26" si="107">BV23+BV25+BV24</f>
        <v>-10134695.830651024</v>
      </c>
      <c r="BW26" s="77">
        <f t="shared" si="107"/>
        <v>363744.17854125274</v>
      </c>
      <c r="BX26" s="77">
        <f t="shared" si="107"/>
        <v>511628.66254101053</v>
      </c>
      <c r="BY26" s="77">
        <f t="shared" si="107"/>
        <v>289931.95668607741</v>
      </c>
      <c r="BZ26" s="77">
        <f t="shared" si="107"/>
        <v>510633.82514946861</v>
      </c>
      <c r="CA26" s="77">
        <f t="shared" si="107"/>
        <v>761931.3772915873</v>
      </c>
      <c r="CB26" s="77">
        <f t="shared" si="107"/>
        <v>1133970.6884592168</v>
      </c>
      <c r="CC26" s="77">
        <f t="shared" si="107"/>
        <v>1566355.8831676501</v>
      </c>
      <c r="CD26" s="77">
        <f t="shared" ref="CD26:CE26" si="108">CD23+CD25+CD24</f>
        <v>1204816.9509873297</v>
      </c>
      <c r="CE26" s="77">
        <f t="shared" si="108"/>
        <v>693034.21655989904</v>
      </c>
      <c r="CF26" s="77">
        <f t="shared" ref="CF26:CG26" si="109">CF23+CF25+CF24</f>
        <v>691224.5581692151</v>
      </c>
      <c r="CG26" s="77">
        <f t="shared" si="109"/>
        <v>836368.88587367802</v>
      </c>
      <c r="CH26" s="77">
        <f t="shared" ref="CH26:CI26" si="110">CH23+CH25+CH24</f>
        <v>907891.06528990786</v>
      </c>
      <c r="CI26" s="77">
        <f t="shared" si="110"/>
        <v>257516.86213786411</v>
      </c>
      <c r="CJ26" s="77">
        <f t="shared" ref="CJ26:CK26" si="111">CJ23+CJ25+CJ24</f>
        <v>283502.16394853615</v>
      </c>
      <c r="CK26" s="77">
        <f t="shared" si="111"/>
        <v>280031.11915519973</v>
      </c>
      <c r="CL26" s="77">
        <f t="shared" ref="CL26:CM26" si="112">CL23+CL25+CL24</f>
        <v>437426.3393679047</v>
      </c>
      <c r="CM26" s="77">
        <f t="shared" si="112"/>
        <v>250636.52886789234</v>
      </c>
      <c r="CN26" s="77">
        <f t="shared" ref="CN26" si="113">CN23+CN25+CN24</f>
        <v>941142.92230034212</v>
      </c>
      <c r="CP26" s="77">
        <f t="shared" si="64"/>
        <v>8349947.4958254192</v>
      </c>
      <c r="CR26" s="77">
        <f t="shared" ca="1" si="65"/>
        <v>-1915414.6612084371</v>
      </c>
    </row>
    <row r="27" spans="2:97" ht="17.45" customHeight="1">
      <c r="B27" s="31"/>
      <c r="G27" s="21"/>
      <c r="H27" s="21"/>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row>
    <row r="28" spans="2:97" ht="17.45" customHeight="1">
      <c r="B28" s="23" t="s">
        <v>41</v>
      </c>
      <c r="C28" s="23"/>
      <c r="D28" s="23"/>
      <c r="E28" s="23"/>
      <c r="F28" s="23"/>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4"/>
      <c r="CP28" s="5"/>
      <c r="CQ28" s="4"/>
      <c r="CR28" s="5"/>
      <c r="CS28" s="4"/>
    </row>
    <row r="29" spans="2:97" ht="5.0999999999999996" customHeight="1">
      <c r="B29" s="3"/>
      <c r="C29" s="3"/>
      <c r="D29" s="3"/>
      <c r="E29" s="3"/>
      <c r="F29" s="3"/>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5"/>
      <c r="CQ29" s="7"/>
      <c r="CR29" s="5"/>
      <c r="CS29" s="7"/>
    </row>
    <row r="30" spans="2:97" ht="17.45" customHeight="1">
      <c r="B30" s="32"/>
      <c r="C30" s="32"/>
      <c r="D30" s="32"/>
      <c r="E30" s="32"/>
      <c r="F30" s="32"/>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4"/>
      <c r="CP30" s="5"/>
      <c r="CQ30" s="4"/>
      <c r="CR30" s="5"/>
      <c r="CS30" s="4"/>
    </row>
    <row r="31" spans="2:97" ht="17.45" customHeight="1">
      <c r="B31" s="31" t="s">
        <v>55</v>
      </c>
      <c r="G31" s="21"/>
      <c r="H31" s="21"/>
      <c r="I31" s="45">
        <v>33473132.260000002</v>
      </c>
      <c r="J31" s="45">
        <v>27939205.009999998</v>
      </c>
      <c r="K31" s="45">
        <v>27276527.789999999</v>
      </c>
      <c r="L31" s="45">
        <v>26150587.230000004</v>
      </c>
      <c r="M31" s="45">
        <v>25594512.310000002</v>
      </c>
      <c r="N31" s="45">
        <v>24935703.24000001</v>
      </c>
      <c r="O31" s="45">
        <v>27768350.960000001</v>
      </c>
      <c r="P31" s="45">
        <v>25290952.060000002</v>
      </c>
      <c r="Q31" s="45">
        <v>24385712.050000001</v>
      </c>
      <c r="R31" s="45">
        <v>27307854.759999994</v>
      </c>
      <c r="S31" s="45">
        <v>32155882.169999998</v>
      </c>
      <c r="T31" s="45">
        <v>48068521.13000001</v>
      </c>
      <c r="U31" s="45">
        <v>35216191.249999993</v>
      </c>
      <c r="V31" s="45">
        <v>29757022.330000002</v>
      </c>
      <c r="W31" s="45">
        <v>16736724.770000001</v>
      </c>
      <c r="X31" s="45">
        <v>5608771.5799999991</v>
      </c>
      <c r="Y31" s="45">
        <v>15198357.090000002</v>
      </c>
      <c r="Z31" s="45">
        <v>15457832.309999999</v>
      </c>
      <c r="AA31" s="45">
        <v>15039540.440000001</v>
      </c>
      <c r="AB31" s="45">
        <v>17597664.540000003</v>
      </c>
      <c r="AC31" s="45">
        <v>19739358.900000002</v>
      </c>
      <c r="AD31" s="45">
        <v>23507477.330000002</v>
      </c>
      <c r="AE31" s="45">
        <v>26034837.5</v>
      </c>
      <c r="AF31" s="45">
        <v>39188316.170000002</v>
      </c>
      <c r="AG31" s="45">
        <v>24513222.550000004</v>
      </c>
      <c r="AH31" s="45">
        <v>19183731.560000002</v>
      </c>
      <c r="AI31" s="45">
        <v>16328395.389999997</v>
      </c>
      <c r="AJ31" s="45">
        <v>20448896.209999997</v>
      </c>
      <c r="AK31" s="45">
        <v>26036676.170000006</v>
      </c>
      <c r="AL31" s="45">
        <v>25339680.379999995</v>
      </c>
      <c r="AM31" s="45">
        <v>26379158.919999998</v>
      </c>
      <c r="AN31" s="45">
        <v>24799028.039999999</v>
      </c>
      <c r="AO31" s="45">
        <v>24332395.640000001</v>
      </c>
      <c r="AP31" s="45">
        <v>29055695.370000005</v>
      </c>
      <c r="AQ31" s="45">
        <v>31335479.219999999</v>
      </c>
      <c r="AR31" s="45">
        <v>49648032.999999993</v>
      </c>
      <c r="AS31" s="45">
        <v>31998965.280000005</v>
      </c>
      <c r="AT31" s="45">
        <v>27641969.170000002</v>
      </c>
      <c r="AU31" s="45">
        <v>30910444.980000004</v>
      </c>
      <c r="AV31" s="45">
        <v>32794700.890000004</v>
      </c>
      <c r="AW31" s="45">
        <v>32277204.259999994</v>
      </c>
      <c r="AX31" s="45">
        <v>31268698.459999997</v>
      </c>
      <c r="AY31" s="45">
        <v>31541281.680000003</v>
      </c>
      <c r="AZ31" s="45">
        <v>29159974.370000001</v>
      </c>
      <c r="BA31" s="45">
        <v>29143871.359999999</v>
      </c>
      <c r="BB31" s="45">
        <v>32317886.289999999</v>
      </c>
      <c r="BC31" s="45">
        <v>34752527.350000001</v>
      </c>
      <c r="BD31" s="45">
        <v>55212017.060000002</v>
      </c>
      <c r="BE31" s="45">
        <v>40839061</v>
      </c>
      <c r="BF31" s="45">
        <v>34840646</v>
      </c>
      <c r="BG31" s="45">
        <v>32195433</v>
      </c>
      <c r="BH31" s="45">
        <v>34155985</v>
      </c>
      <c r="BI31" s="45">
        <v>31298198</v>
      </c>
      <c r="BJ31" s="45">
        <v>31889017</v>
      </c>
      <c r="BK31" s="45">
        <v>34851093</v>
      </c>
      <c r="BL31" s="45">
        <v>29956524</v>
      </c>
      <c r="BM31" s="45">
        <v>30642045</v>
      </c>
      <c r="BN31" s="45">
        <v>32281161</v>
      </c>
      <c r="BO31" s="45">
        <v>36783631</v>
      </c>
      <c r="BP31" s="45">
        <v>54872107</v>
      </c>
      <c r="BQ31" s="45">
        <v>42391089</v>
      </c>
      <c r="BR31" s="45">
        <v>34845937</v>
      </c>
      <c r="BS31" s="45">
        <v>35642504</v>
      </c>
      <c r="BT31" s="45">
        <v>31312963</v>
      </c>
      <c r="BU31" s="45">
        <v>36328115</v>
      </c>
      <c r="BV31" s="45">
        <v>33765467</v>
      </c>
      <c r="BW31" s="45">
        <v>38417917</v>
      </c>
      <c r="BX31" s="45">
        <v>33358196.109999999</v>
      </c>
      <c r="BY31" s="45">
        <v>31234384.829999998</v>
      </c>
      <c r="BZ31" s="45">
        <v>33815272</v>
      </c>
      <c r="CA31" s="45">
        <v>42376092.119999997</v>
      </c>
      <c r="CB31" s="45">
        <v>63860214</v>
      </c>
      <c r="CC31" s="45">
        <v>78167350.469999999</v>
      </c>
      <c r="CD31" s="45">
        <v>71828560</v>
      </c>
      <c r="CE31" s="45">
        <v>55238268</v>
      </c>
      <c r="CF31" s="45">
        <v>43223407</v>
      </c>
      <c r="CG31" s="45">
        <v>38538733</v>
      </c>
      <c r="CH31" s="45">
        <v>37388200</v>
      </c>
      <c r="CI31" s="45">
        <v>36771126</v>
      </c>
      <c r="CJ31" s="45">
        <v>35144640</v>
      </c>
      <c r="CK31" s="45">
        <v>32297290.030000001</v>
      </c>
      <c r="CL31" s="45">
        <v>36192420.619999997</v>
      </c>
      <c r="CM31" s="45">
        <v>43568201</v>
      </c>
      <c r="CN31" s="45">
        <v>62980500.100000001</v>
      </c>
    </row>
    <row r="32" spans="2:97" ht="17.45" customHeight="1">
      <c r="B32" s="31" t="s">
        <v>63</v>
      </c>
      <c r="G32" s="21"/>
      <c r="H32" s="21"/>
      <c r="I32" s="34">
        <v>2.2299950825350016E-2</v>
      </c>
      <c r="J32" s="34">
        <v>2.5754844194477381E-2</v>
      </c>
      <c r="K32" s="34">
        <v>2.7746624315061759E-2</v>
      </c>
      <c r="L32" s="34">
        <v>3.2849722896259828E-2</v>
      </c>
      <c r="M32" s="34">
        <v>3.5130512249000809E-2</v>
      </c>
      <c r="N32" s="34">
        <v>3.5130512249000809E-2</v>
      </c>
      <c r="O32" s="34">
        <v>3.1545457005779917E-2</v>
      </c>
      <c r="P32" s="34">
        <v>2.9012901878634482E-2</v>
      </c>
      <c r="Q32" s="34">
        <v>2.9730955744095726E-2</v>
      </c>
      <c r="R32" s="34">
        <v>2.718846902821638E-2</v>
      </c>
      <c r="S32" s="34">
        <v>2.4215249657585567E-2</v>
      </c>
      <c r="T32" s="34">
        <v>6.8396273510993441E-3</v>
      </c>
      <c r="U32" s="34">
        <v>1.081916500682182E-2</v>
      </c>
      <c r="V32" s="34">
        <v>8.2831450304618279E-3</v>
      </c>
      <c r="W32" s="34">
        <v>8.2773201571943091E-3</v>
      </c>
      <c r="X32" s="34">
        <v>1.7395859729126859E-2</v>
      </c>
      <c r="Y32" s="34">
        <v>1.7395859729126859E-2</v>
      </c>
      <c r="Z32" s="34">
        <v>1.5964175929536629E-2</v>
      </c>
      <c r="AA32" s="34">
        <v>1.6141603745505998E-2</v>
      </c>
      <c r="AB32" s="34">
        <v>1.8030801276518599E-2</v>
      </c>
      <c r="AC32" s="34">
        <v>1.8030801276518599E-2</v>
      </c>
      <c r="AD32" s="34">
        <v>1.892611453758896E-2</v>
      </c>
      <c r="AE32" s="34">
        <v>1.9353241527212826E-2</v>
      </c>
      <c r="AF32" s="34">
        <v>1.7506982415308209E-2</v>
      </c>
      <c r="AG32" s="34">
        <v>1.922810993527569E-2</v>
      </c>
      <c r="AH32" s="34">
        <v>1.8843093514568518E-2</v>
      </c>
      <c r="AI32" s="34">
        <v>2.0936643528232046E-2</v>
      </c>
      <c r="AJ32" s="34">
        <v>2.5454412405341451E-2</v>
      </c>
      <c r="AK32" s="34">
        <v>2.4841554509479277E-2</v>
      </c>
      <c r="AL32" s="34">
        <v>1.7127548762793116E-2</v>
      </c>
      <c r="AM32" s="34">
        <v>2.5357224119617047E-2</v>
      </c>
      <c r="AN32" s="34">
        <v>2.2758066341867219E-2</v>
      </c>
      <c r="AO32" s="34">
        <v>1.3220579676671722E-2</v>
      </c>
      <c r="AP32" s="34">
        <v>1.9583782590948218E-2</v>
      </c>
      <c r="AQ32" s="34">
        <v>1.3571600896876363E-2</v>
      </c>
      <c r="AR32" s="34">
        <v>1.3571600896876363E-2</v>
      </c>
      <c r="AS32" s="34">
        <v>1.9794166644751653E-2</v>
      </c>
      <c r="AT32" s="34">
        <v>1.6358276149166007E-2</v>
      </c>
      <c r="AU32" s="34">
        <v>2.0105708489938291E-2</v>
      </c>
      <c r="AV32" s="34">
        <v>1.5516475923617167E-2</v>
      </c>
      <c r="AW32" s="34">
        <v>9.7713220181412912E-3</v>
      </c>
      <c r="AX32" s="34">
        <v>1.5807923776148123E-2</v>
      </c>
      <c r="AY32" s="34">
        <v>1.4220426681347063E-2</v>
      </c>
      <c r="AZ32" s="34">
        <v>1.2098051669163971E-2</v>
      </c>
      <c r="BA32" s="34">
        <v>1.840645018490521E-2</v>
      </c>
      <c r="BB32" s="34">
        <v>1.0778769426603402E-2</v>
      </c>
      <c r="BC32" s="34">
        <v>1.0779811780137614E-2</v>
      </c>
      <c r="BD32" s="34">
        <v>1.3288548266284632E-2</v>
      </c>
      <c r="BE32" s="34">
        <v>1.4254809992501304E-2</v>
      </c>
      <c r="BF32" s="34">
        <v>3.2841641273197303E-2</v>
      </c>
      <c r="BG32" s="34">
        <v>2.9162758709541294E-2</v>
      </c>
      <c r="BH32" s="34">
        <v>2.6821424200989093E-2</v>
      </c>
      <c r="BI32" s="34">
        <v>2.8565281663729649E-2</v>
      </c>
      <c r="BJ32" s="34">
        <v>2.7122664372377033E-2</v>
      </c>
      <c r="BK32" s="34">
        <v>2.7747034139371411E-2</v>
      </c>
      <c r="BL32" s="34">
        <v>2.5753845711246795E-2</v>
      </c>
      <c r="BM32" s="34">
        <v>3.0977715577744421E-2</v>
      </c>
      <c r="BN32" s="34">
        <v>3.1395772640344148E-2</v>
      </c>
      <c r="BO32" s="34">
        <v>3.1395772640344148E-2</v>
      </c>
      <c r="BP32" s="34">
        <v>3.1395772640344148E-2</v>
      </c>
      <c r="BQ32" s="34">
        <v>3.1395772640344148E-2</v>
      </c>
      <c r="BR32" s="34">
        <v>3.0559658515144705E-2</v>
      </c>
      <c r="BS32" s="34">
        <v>3.0559658515144705E-2</v>
      </c>
      <c r="BT32" s="34">
        <v>3.3706867145010116E-2</v>
      </c>
      <c r="BU32" s="34">
        <v>2.8088190160801982E-2</v>
      </c>
      <c r="BV32" s="34">
        <v>2.8591445569460239E-2</v>
      </c>
      <c r="BW32" s="34">
        <v>3.0825384440571178E-2</v>
      </c>
      <c r="BX32" s="34">
        <v>3.0847925359044834E-2</v>
      </c>
      <c r="BY32" s="34">
        <v>1.052954859776419E-2</v>
      </c>
      <c r="BZ32" s="34">
        <v>1.112297748734877E-2</v>
      </c>
      <c r="CA32" s="34">
        <v>1.052954859776419E-2</v>
      </c>
      <c r="CB32" s="34">
        <v>1.052954859776419E-2</v>
      </c>
      <c r="CC32" s="34">
        <v>1.052954859776419E-2</v>
      </c>
      <c r="CD32" s="34">
        <v>1.1053430395447539E-2</v>
      </c>
      <c r="CE32" s="34">
        <v>1.2053046004113383E-2</v>
      </c>
      <c r="CF32" s="34">
        <v>1.2053046004113383E-2</v>
      </c>
      <c r="CG32" s="34">
        <v>1.2053046004113383E-2</v>
      </c>
      <c r="CH32" s="34">
        <v>1.5647699398051097E-2</v>
      </c>
      <c r="CI32" s="34">
        <v>1.5550016445608624E-2</v>
      </c>
      <c r="CJ32" s="34">
        <v>1.5259939686225714E-2</v>
      </c>
      <c r="CK32" s="34">
        <v>1.6274217644751076E-2</v>
      </c>
      <c r="CL32" s="34">
        <v>1.6274217644751076E-2</v>
      </c>
      <c r="CM32" s="34">
        <v>1.6518524095788738E-2</v>
      </c>
      <c r="CN32" s="34">
        <v>1.6518524095788738E-2</v>
      </c>
    </row>
    <row r="33" spans="2:92" ht="17.45" customHeight="1">
      <c r="B33" s="31" t="s">
        <v>30</v>
      </c>
      <c r="G33" s="21"/>
      <c r="H33" s="21"/>
      <c r="I33" s="45">
        <v>107584</v>
      </c>
      <c r="J33" s="45">
        <v>94040</v>
      </c>
      <c r="K33" s="45">
        <v>93428</v>
      </c>
      <c r="L33" s="45">
        <v>92941</v>
      </c>
      <c r="M33" s="45">
        <v>91738</v>
      </c>
      <c r="N33" s="45">
        <v>86385</v>
      </c>
      <c r="O33" s="45">
        <v>98724</v>
      </c>
      <c r="P33" s="45">
        <v>87303</v>
      </c>
      <c r="Q33" s="45">
        <v>85304</v>
      </c>
      <c r="R33" s="45">
        <v>99529</v>
      </c>
      <c r="S33" s="45">
        <v>99656</v>
      </c>
      <c r="T33" s="45">
        <v>126761</v>
      </c>
      <c r="U33" s="45">
        <v>122297</v>
      </c>
      <c r="V33" s="45">
        <v>105850</v>
      </c>
      <c r="W33" s="45">
        <v>58219</v>
      </c>
      <c r="X33" s="45">
        <v>17539</v>
      </c>
      <c r="Y33" s="45">
        <v>41580</v>
      </c>
      <c r="Z33" s="45">
        <v>42802</v>
      </c>
      <c r="AA33" s="45">
        <v>43011</v>
      </c>
      <c r="AB33" s="45">
        <v>54667</v>
      </c>
      <c r="AC33" s="45">
        <v>60484</v>
      </c>
      <c r="AD33" s="45">
        <v>70426</v>
      </c>
      <c r="AE33" s="45">
        <v>68091</v>
      </c>
      <c r="AF33" s="45">
        <v>93698</v>
      </c>
      <c r="AG33" s="45">
        <v>75531</v>
      </c>
      <c r="AH33" s="45">
        <v>59237</v>
      </c>
      <c r="AI33" s="45">
        <v>51858</v>
      </c>
      <c r="AJ33" s="45">
        <v>62690</v>
      </c>
      <c r="AK33" s="45">
        <v>78357</v>
      </c>
      <c r="AL33" s="45">
        <v>78014</v>
      </c>
      <c r="AM33" s="45">
        <v>82045</v>
      </c>
      <c r="AN33" s="45">
        <v>81052</v>
      </c>
      <c r="AO33" s="45">
        <v>78746</v>
      </c>
      <c r="AP33" s="45">
        <v>92055</v>
      </c>
      <c r="AQ33" s="45">
        <v>85068</v>
      </c>
      <c r="AR33" s="45">
        <v>111727</v>
      </c>
      <c r="AS33" s="45">
        <v>85361</v>
      </c>
      <c r="AT33" s="45">
        <v>76128</v>
      </c>
      <c r="AU33" s="45">
        <v>86122</v>
      </c>
      <c r="AV33" s="45">
        <v>83462</v>
      </c>
      <c r="AW33" s="45">
        <v>83514</v>
      </c>
      <c r="AX33" s="45">
        <v>81080</v>
      </c>
      <c r="AY33" s="45">
        <v>82555</v>
      </c>
      <c r="AZ33" s="45">
        <v>79223</v>
      </c>
      <c r="BA33" s="45">
        <v>78000</v>
      </c>
      <c r="BB33" s="45">
        <v>85795</v>
      </c>
      <c r="BC33" s="45">
        <v>82863</v>
      </c>
      <c r="BD33" s="45">
        <v>109709</v>
      </c>
      <c r="BE33" s="45">
        <v>101441</v>
      </c>
      <c r="BF33" s="45">
        <v>89060</v>
      </c>
      <c r="BG33" s="45">
        <v>89651</v>
      </c>
      <c r="BH33" s="45">
        <v>83530</v>
      </c>
      <c r="BI33" s="45">
        <v>80251</v>
      </c>
      <c r="BJ33" s="45">
        <v>80846</v>
      </c>
      <c r="BK33" s="45">
        <v>89528</v>
      </c>
      <c r="BL33" s="45">
        <v>80270</v>
      </c>
      <c r="BM33" s="45">
        <v>79120</v>
      </c>
      <c r="BN33" s="45">
        <v>83869</v>
      </c>
      <c r="BO33" s="45">
        <v>82592</v>
      </c>
      <c r="BP33" s="45">
        <v>101203</v>
      </c>
      <c r="BQ33" s="45">
        <v>99112</v>
      </c>
      <c r="BR33" s="45">
        <v>85752</v>
      </c>
      <c r="BS33" s="45">
        <v>88583</v>
      </c>
      <c r="BT33" s="45">
        <v>81036</v>
      </c>
      <c r="BU33" s="45">
        <v>85492</v>
      </c>
      <c r="BV33" s="45">
        <v>83442</v>
      </c>
      <c r="BW33" s="45">
        <v>92847</v>
      </c>
      <c r="BX33" s="45">
        <v>81947</v>
      </c>
      <c r="BY33" s="45">
        <v>77648</v>
      </c>
      <c r="BZ33" s="45">
        <v>83176</v>
      </c>
      <c r="CA33" s="45">
        <v>89912</v>
      </c>
      <c r="CB33" s="45">
        <v>106429</v>
      </c>
      <c r="CC33" s="45">
        <v>105797</v>
      </c>
      <c r="CD33" s="45">
        <v>100673</v>
      </c>
      <c r="CE33" s="45">
        <v>90441</v>
      </c>
      <c r="CF33" s="45">
        <v>86245</v>
      </c>
      <c r="CG33" s="45">
        <v>85597</v>
      </c>
      <c r="CH33" s="45">
        <v>82882</v>
      </c>
      <c r="CI33" s="45">
        <v>86710</v>
      </c>
      <c r="CJ33" s="45">
        <v>81944</v>
      </c>
      <c r="CK33" s="45">
        <v>77983</v>
      </c>
      <c r="CL33" s="45">
        <v>84378</v>
      </c>
      <c r="CM33" s="45">
        <v>83137</v>
      </c>
      <c r="CN33" s="45">
        <v>101140</v>
      </c>
    </row>
    <row r="34" spans="2:92" ht="17.45" customHeight="1">
      <c r="B34" s="31" t="s">
        <v>60</v>
      </c>
      <c r="G34" s="21"/>
      <c r="H34" s="21"/>
      <c r="I34" s="34">
        <v>5.931253530734093E-3</v>
      </c>
      <c r="J34" s="34">
        <v>3.1506982769592407E-3</v>
      </c>
      <c r="K34" s="34">
        <v>6.206856574910824E-3</v>
      </c>
      <c r="L34" s="34">
        <v>-6.4656650813474936E-3</v>
      </c>
      <c r="M34" s="34">
        <v>-2.9141447178988589E-3</v>
      </c>
      <c r="N34" s="34">
        <v>-4.5563279395284262E-3</v>
      </c>
      <c r="O34" s="34">
        <v>-4.4899674567346892E-3</v>
      </c>
      <c r="P34" s="34">
        <v>-1.3574560068802644E-2</v>
      </c>
      <c r="Q34" s="34">
        <v>-1.0152978689008885E-2</v>
      </c>
      <c r="R34" s="34">
        <v>-1.4521140818795519E-2</v>
      </c>
      <c r="S34" s="34">
        <v>-1.5221332292895129E-2</v>
      </c>
      <c r="T34" s="34">
        <v>-1.9798871842477972E-2</v>
      </c>
      <c r="U34" s="34">
        <v>-5.7268654287185861E-3</v>
      </c>
      <c r="V34" s="34">
        <v>-1.1878283696461489E-2</v>
      </c>
      <c r="W34" s="34">
        <v>-4.2841530777244508E-3</v>
      </c>
      <c r="X34" s="34">
        <v>1.1835291172226259E-2</v>
      </c>
      <c r="Y34" s="34">
        <v>8.9970129635209561E-3</v>
      </c>
      <c r="Z34" s="34">
        <v>4.8718787195737301E-3</v>
      </c>
      <c r="AA34" s="34">
        <v>6.9657160907515836E-3</v>
      </c>
      <c r="AB34" s="34">
        <v>7.7295762121835088E-3</v>
      </c>
      <c r="AC34" s="34">
        <v>1.2009511974437337E-2</v>
      </c>
      <c r="AD34" s="34">
        <v>1.4868630961306306E-2</v>
      </c>
      <c r="AE34" s="34">
        <v>1.4238366435281868E-2</v>
      </c>
      <c r="AF34" s="34">
        <v>1.9790738904077898E-2</v>
      </c>
      <c r="AG34" s="34">
        <v>3.1217562219209349E-2</v>
      </c>
      <c r="AH34" s="34">
        <v>3.2428616885892714E-2</v>
      </c>
      <c r="AI34" s="34">
        <v>3.2920494232732356E-2</v>
      </c>
      <c r="AJ34" s="34">
        <v>1.4168841776726504E-2</v>
      </c>
      <c r="AK34" s="34">
        <v>2.3990696142560552E-2</v>
      </c>
      <c r="AL34" s="34">
        <v>2.8866752850385646E-2</v>
      </c>
      <c r="AM34" s="34">
        <v>2.419864026195917E-2</v>
      </c>
      <c r="AN34" s="34">
        <v>2.3136310669814364E-2</v>
      </c>
      <c r="AO34" s="34">
        <v>2.4291650306181078E-2</v>
      </c>
      <c r="AP34" s="34">
        <v>2.2411048348855545E-2</v>
      </c>
      <c r="AQ34" s="34">
        <v>2.228314618886551E-2</v>
      </c>
      <c r="AR34" s="34">
        <v>2.7169325239012942E-2</v>
      </c>
      <c r="AS34" s="34">
        <v>1.847873029834679E-2</v>
      </c>
      <c r="AT34" s="34">
        <v>1.9844295546664004E-2</v>
      </c>
      <c r="AU34" s="34">
        <v>1.2549213909568091E-2</v>
      </c>
      <c r="AV34" s="34">
        <v>1.0814167357470761E-2</v>
      </c>
      <c r="AW34" s="34">
        <v>6.1026709073304097E-3</v>
      </c>
      <c r="AX34" s="34">
        <v>6.1544775255444328E-3</v>
      </c>
      <c r="AY34" s="34">
        <v>1.1634479138719511E-2</v>
      </c>
      <c r="AZ34" s="34">
        <v>1.1542912660665317E-2</v>
      </c>
      <c r="BA34" s="34">
        <v>1.0321230182240626E-2</v>
      </c>
      <c r="BB34" s="34">
        <v>9.0988129412941099E-3</v>
      </c>
      <c r="BC34" s="34">
        <v>6.8677917346812167E-3</v>
      </c>
      <c r="BD34" s="34">
        <v>4.4028507253248694E-3</v>
      </c>
      <c r="BE34" s="34">
        <v>9.006252927033831E-3</v>
      </c>
      <c r="BF34" s="34">
        <v>1.0286768159689874E-2</v>
      </c>
      <c r="BG34" s="34">
        <v>1.2761683449087124E-2</v>
      </c>
      <c r="BH34" s="34">
        <v>1.134008765994643E-2</v>
      </c>
      <c r="BI34" s="34">
        <v>1.1670555409917238E-2</v>
      </c>
      <c r="BJ34" s="34">
        <v>9.0551141791825884E-3</v>
      </c>
      <c r="BK34" s="34">
        <v>7.9127360322427398E-3</v>
      </c>
      <c r="BL34" s="34">
        <v>6.2124582101207304E-3</v>
      </c>
      <c r="BM34" s="34">
        <v>4.603452417169196E-3</v>
      </c>
      <c r="BN34" s="34">
        <v>4.6514401773853908E-3</v>
      </c>
      <c r="BO34" s="34">
        <v>4.1746676532045113E-3</v>
      </c>
      <c r="BP34" s="34">
        <v>7.7856196722680959E-4</v>
      </c>
      <c r="BQ34" s="34">
        <v>-7.0466685336301182E-4</v>
      </c>
      <c r="BR34" s="34">
        <v>-5.8275117971304802E-3</v>
      </c>
      <c r="BS34" s="34">
        <v>-7.3848831545328952E-3</v>
      </c>
      <c r="BT34" s="34">
        <v>-8.2374500418906926E-3</v>
      </c>
      <c r="BU34" s="34">
        <v>-9.4539715520616241E-3</v>
      </c>
      <c r="BV34" s="34">
        <v>-7.3256955812937008E-3</v>
      </c>
      <c r="BW34" s="34">
        <v>-9.4709874334084621E-3</v>
      </c>
      <c r="BX34" s="34">
        <v>-8.481497498133983E-3</v>
      </c>
      <c r="BY34" s="34">
        <v>-1.1547447155470403E-2</v>
      </c>
      <c r="BZ34" s="34">
        <v>-1.3748511071874914E-2</v>
      </c>
      <c r="CA34" s="34">
        <v>-1.3678545526276897E-2</v>
      </c>
      <c r="CB34" s="34">
        <v>-2.774956117354499E-2</v>
      </c>
      <c r="CC34" s="34">
        <v>-3.0423314077004937E-2</v>
      </c>
      <c r="CD34" s="34">
        <v>-2.7349579928055201E-2</v>
      </c>
      <c r="CE34" s="34">
        <v>-2.7900336005500126E-2</v>
      </c>
      <c r="CF34" s="34">
        <v>-2.6700907155564169E-2</v>
      </c>
      <c r="CG34" s="34">
        <v>-2.2558066387982523E-2</v>
      </c>
      <c r="CH34" s="34">
        <v>-2.2731670931478654E-2</v>
      </c>
      <c r="CI34" s="34">
        <v>-2.1081235478505489E-2</v>
      </c>
      <c r="CJ34" s="34">
        <v>-1.8251843848113625E-2</v>
      </c>
      <c r="CK34" s="34">
        <v>-1.9081020679140526E-2</v>
      </c>
      <c r="CL34" s="34">
        <v>-1.5464287336979021E-2</v>
      </c>
      <c r="CM34" s="34">
        <v>-1.3791159010621223E-2</v>
      </c>
      <c r="CN34" s="34">
        <v>-1.8924757953560079E-3</v>
      </c>
    </row>
    <row r="35" spans="2:92" ht="17.45" customHeight="1">
      <c r="B35" s="31" t="s">
        <v>61</v>
      </c>
      <c r="G35" s="21"/>
      <c r="H35" s="21"/>
      <c r="BE35" s="34">
        <v>0.24993498238692813</v>
      </c>
      <c r="BF35" s="34">
        <v>0.22108116962059321</v>
      </c>
      <c r="BG35" s="34">
        <v>1.7372799076484702E-2</v>
      </c>
      <c r="BH35" s="34">
        <v>2.2861716746865435E-2</v>
      </c>
      <c r="BI35" s="34">
        <v>-4.3984240378195372E-2</v>
      </c>
      <c r="BJ35" s="34">
        <v>6.8309122670708877E-3</v>
      </c>
      <c r="BK35" s="34">
        <v>8.4309103601876378E-2</v>
      </c>
      <c r="BL35" s="34">
        <v>2.4792112838660785E-2</v>
      </c>
      <c r="BM35" s="34">
        <v>6.2548438475441337E-2</v>
      </c>
      <c r="BN35" s="34">
        <v>1.0520402509305304E-2</v>
      </c>
      <c r="BO35" s="34">
        <v>5.3298837443495728E-2</v>
      </c>
      <c r="BP35" s="34">
        <v>-1.3919666336268066E-2</v>
      </c>
      <c r="BQ35" s="34">
        <v>1.3341127223122307E-2</v>
      </c>
      <c r="BR35" s="34">
        <v>-1.2057735071060782E-2</v>
      </c>
      <c r="BS35" s="34">
        <v>9.7344540728723894E-2</v>
      </c>
      <c r="BT35" s="34">
        <v>-9.8077702304521952E-2</v>
      </c>
      <c r="BU35" s="34">
        <v>0.14471285147617485</v>
      </c>
      <c r="BV35" s="34">
        <v>3.761422376447765E-2</v>
      </c>
      <c r="BW35" s="34">
        <v>8.3277473135735747E-2</v>
      </c>
      <c r="BX35" s="34">
        <v>8.7111525649240074E-2</v>
      </c>
      <c r="BY35" s="34">
        <v>-4.8499575818322649E-3</v>
      </c>
      <c r="BZ35" s="34">
        <v>1.583814126275418E-2</v>
      </c>
      <c r="CA35" s="34">
        <v>0.144258558606156</v>
      </c>
      <c r="CB35" s="34">
        <v>0.14228361307224824</v>
      </c>
      <c r="CC35" s="34">
        <v>0.82022407535175401</v>
      </c>
      <c r="CD35" s="34">
        <v>1.0209081389026999</v>
      </c>
      <c r="CE35" s="34">
        <v>0.52492830041504823</v>
      </c>
      <c r="CF35" s="34">
        <v>0.35601978407827595</v>
      </c>
      <c r="CG35" s="34">
        <v>4.4886489828933618E-2</v>
      </c>
      <c r="CH35" s="34">
        <v>0.10511135973963093</v>
      </c>
      <c r="CI35" s="34">
        <v>-3.4418357605644601E-2</v>
      </c>
      <c r="CJ35" s="34">
        <v>5.8750907863559299E-2</v>
      </c>
      <c r="CK35" s="34">
        <v>3.6601997745240755E-2</v>
      </c>
      <c r="CL35" s="34">
        <v>7.7508145088335256E-2</v>
      </c>
      <c r="CM35" s="34">
        <v>7.3174665000754757E-3</v>
      </c>
      <c r="CN35" s="34">
        <v>-1.6542615679796424E-2</v>
      </c>
    </row>
    <row r="36" spans="2:92" ht="17.45" customHeight="1">
      <c r="B36" s="87" t="s">
        <v>62</v>
      </c>
      <c r="C36" s="87"/>
      <c r="D36" s="87"/>
      <c r="E36" s="87"/>
      <c r="F36" s="87"/>
      <c r="G36" s="21"/>
      <c r="H36" s="21"/>
    </row>
    <row r="37" spans="2:92" ht="17.45" customHeight="1">
      <c r="B37" s="87"/>
      <c r="C37" s="87"/>
      <c r="D37" s="87"/>
      <c r="E37" s="87"/>
      <c r="F37" s="87"/>
      <c r="BB37" s="78"/>
    </row>
  </sheetData>
  <mergeCells count="1">
    <mergeCell ref="B36:F37"/>
  </mergeCells>
  <pageMargins left="0.7" right="0.7" top="0.75" bottom="0.75" header="0.3" footer="0.3"/>
  <pageSetup paperSize="9" orientation="portrait" horizontalDpi="300" verticalDpi="300" r:id="rId1"/>
  <ignoredErrors>
    <ignoredError sqref="CQ7 CP8:CR8 CP9:CP10 CR9:CR10" twoDigitTextYea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E3096-40E4-49A5-98CF-A9CC538490F9}">
  <dimension ref="A1:V35"/>
  <sheetViews>
    <sheetView showGridLines="0" zoomScale="85" zoomScaleNormal="85" workbookViewId="0"/>
  </sheetViews>
  <sheetFormatPr defaultRowHeight="15"/>
  <cols>
    <col min="1" max="1" width="1.7109375" customWidth="1"/>
  </cols>
  <sheetData>
    <row r="1" spans="1:22" s="4" customFormat="1" ht="9.9499999999999993" customHeight="1">
      <c r="F1" s="5"/>
      <c r="G1" s="5"/>
      <c r="T1" s="5"/>
      <c r="V1" s="5"/>
    </row>
    <row r="2" spans="1:22" s="4" customFormat="1" ht="17.45" customHeight="1">
      <c r="F2" s="5"/>
      <c r="G2" s="5"/>
      <c r="T2" s="5"/>
      <c r="V2" s="5"/>
    </row>
    <row r="3" spans="1:22" s="4" customFormat="1" ht="17.45" customHeight="1">
      <c r="F3" s="5"/>
      <c r="G3" s="5"/>
      <c r="T3" s="5"/>
      <c r="V3" s="5"/>
    </row>
    <row r="4" spans="1:22" s="4" customFormat="1" ht="17.45" customHeight="1">
      <c r="F4" s="5"/>
      <c r="G4" s="5"/>
      <c r="T4" s="5"/>
      <c r="V4" s="5"/>
    </row>
    <row r="5" spans="1:22" s="4" customFormat="1" ht="17.45" customHeight="1">
      <c r="F5" s="5"/>
      <c r="G5" s="5"/>
      <c r="T5" s="5"/>
      <c r="V5" s="5"/>
    </row>
    <row r="6" spans="1:22" s="4" customFormat="1" ht="17.45" customHeight="1">
      <c r="F6" s="5"/>
      <c r="G6" s="5"/>
      <c r="H6" s="9"/>
      <c r="I6" s="9"/>
      <c r="J6" s="9"/>
      <c r="K6" s="9"/>
      <c r="L6" s="9"/>
      <c r="M6" s="9"/>
      <c r="T6" s="5"/>
      <c r="V6" s="5"/>
    </row>
    <row r="7" spans="1:22" s="4" customFormat="1" ht="24.95" customHeight="1">
      <c r="B7" s="13" t="s">
        <v>20</v>
      </c>
      <c r="F7" s="5"/>
      <c r="G7" s="5"/>
      <c r="H7" s="9"/>
      <c r="I7" s="9"/>
      <c r="J7" s="9"/>
      <c r="K7" s="9"/>
      <c r="L7" s="9"/>
      <c r="M7" s="9"/>
      <c r="T7" s="5"/>
      <c r="V7" s="5"/>
    </row>
    <row r="8" spans="1:22" s="4" customFormat="1" ht="5.0999999999999996" customHeight="1">
      <c r="B8" s="3"/>
      <c r="C8" s="6"/>
      <c r="D8" s="6"/>
      <c r="E8" s="6"/>
      <c r="F8" s="5"/>
      <c r="G8" s="5"/>
      <c r="H8" s="8"/>
      <c r="I8" s="8"/>
      <c r="J8" s="8"/>
      <c r="K8" s="8"/>
      <c r="L8" s="8"/>
      <c r="M8" s="8"/>
      <c r="T8" s="5"/>
      <c r="U8" s="7"/>
      <c r="V8" s="5"/>
    </row>
    <row r="9" spans="1:22" s="4" customFormat="1" ht="5.0999999999999996" customHeight="1">
      <c r="B9" s="3"/>
      <c r="C9" s="6"/>
      <c r="D9" s="6"/>
      <c r="E9" s="6"/>
      <c r="F9" s="5"/>
      <c r="G9" s="5"/>
      <c r="H9" s="8"/>
      <c r="I9" s="8"/>
      <c r="J9" s="8"/>
      <c r="K9" s="8"/>
      <c r="L9" s="8"/>
      <c r="M9" s="8"/>
      <c r="T9" s="5"/>
      <c r="U9" s="7"/>
      <c r="V9" s="5"/>
    </row>
    <row r="10" spans="1:22" s="4" customFormat="1" ht="9.9499999999999993" customHeight="1">
      <c r="A10"/>
      <c r="F10" s="5"/>
      <c r="G10" s="5"/>
      <c r="T10" s="5"/>
      <c r="V10" s="5"/>
    </row>
    <row r="11" spans="1:22" s="4" customFormat="1" ht="17.45" customHeight="1">
      <c r="A11"/>
      <c r="F11" s="5"/>
      <c r="G11" s="5"/>
      <c r="T11" s="5"/>
      <c r="V11" s="5"/>
    </row>
    <row r="33" spans="1:1">
      <c r="A33" s="4"/>
    </row>
    <row r="34" spans="1:1">
      <c r="A34" s="4"/>
    </row>
    <row r="35" spans="1:1">
      <c r="A35" s="4"/>
    </row>
  </sheetData>
  <pageMargins left="0.511811024" right="0.511811024" top="0.78740157499999996" bottom="0.78740157499999996" header="0.31496062000000002" footer="0.31496062000000002"/>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Capa</vt:lpstr>
      <vt:lpstr>Portfólio</vt:lpstr>
      <vt:lpstr>Fundo</vt:lpstr>
      <vt:lpstr>Imóvel</vt:lpstr>
      <vt:lpstr>Glossário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2021-09-09T20:55:19Z</dcterms:created>
  <dcterms:modified xsi:type="dcterms:W3CDTF">2026-02-23T22:48:00Z</dcterms:modified>
</cp:coreProperties>
</file>